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 Kučera\Desktop\"/>
    </mc:Choice>
  </mc:AlternateContent>
  <bookViews>
    <workbookView xWindow="0" yWindow="0" windowWidth="0" windowHeight="0"/>
  </bookViews>
  <sheets>
    <sheet name="Rekapitulace stavby" sheetId="1" r:id="rId1"/>
    <sheet name="SO 101 - Polní cesta VC1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Polní cesta VC1'!$C$91:$K$824</definedName>
    <definedName name="_xlnm.Print_Area" localSheetId="1">'SO 101 - Polní cesta VC1'!$C$4:$J$39,'SO 101 - Polní cesta VC1'!$C$45:$J$73,'SO 101 - Polní cesta VC1'!$C$79:$K$824</definedName>
    <definedName name="_xlnm.Print_Titles" localSheetId="1">'SO 101 - Polní cesta VC1'!$91:$91</definedName>
    <definedName name="_xlnm._FilterDatabase" localSheetId="2" hidden="1">'VON - Vedlejší a ostatní ...'!$C$83:$K$116</definedName>
    <definedName name="_xlnm.Print_Area" localSheetId="2">'VON - Vedlejší a ostatní ...'!$C$4:$J$39,'VON - Vedlejší a ostatní ...'!$C$45:$J$65,'VON - Vedlejší a ostatní ...'!$C$71:$K$116</definedName>
    <definedName name="_xlnm.Print_Titles" localSheetId="2">'VON - Vedlejší a ostatní ...'!$83:$83</definedName>
    <definedName name="_xlnm.Print_Area" localSheetId="3">'Seznam figur'!$C$4:$G$170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14"/>
  <c r="BH114"/>
  <c r="BG114"/>
  <c r="BF114"/>
  <c r="T114"/>
  <c r="T113"/>
  <c r="R114"/>
  <c r="R113"/>
  <c r="P114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2" r="J37"/>
  <c r="J36"/>
  <c i="1" r="AY55"/>
  <c i="2" r="J35"/>
  <c i="1" r="AX55"/>
  <c i="2" r="BI822"/>
  <c r="BH822"/>
  <c r="BG822"/>
  <c r="BF822"/>
  <c r="T822"/>
  <c r="T821"/>
  <c r="R822"/>
  <c r="R821"/>
  <c r="P822"/>
  <c r="P821"/>
  <c r="BI817"/>
  <c r="BH817"/>
  <c r="BG817"/>
  <c r="BF817"/>
  <c r="T817"/>
  <c r="T816"/>
  <c r="T815"/>
  <c r="R817"/>
  <c r="R816"/>
  <c r="P817"/>
  <c r="P816"/>
  <c r="P815"/>
  <c r="BI812"/>
  <c r="BH812"/>
  <c r="BG812"/>
  <c r="BF812"/>
  <c r="T812"/>
  <c r="R812"/>
  <c r="P812"/>
  <c r="BI809"/>
  <c r="BH809"/>
  <c r="BG809"/>
  <c r="BF809"/>
  <c r="T809"/>
  <c r="R809"/>
  <c r="P809"/>
  <c r="BI803"/>
  <c r="BH803"/>
  <c r="BG803"/>
  <c r="BF803"/>
  <c r="T803"/>
  <c r="R803"/>
  <c r="P803"/>
  <c r="BI798"/>
  <c r="BH798"/>
  <c r="BG798"/>
  <c r="BF798"/>
  <c r="T798"/>
  <c r="R798"/>
  <c r="P798"/>
  <c r="BI792"/>
  <c r="BH792"/>
  <c r="BG792"/>
  <c r="BF792"/>
  <c r="T792"/>
  <c r="R792"/>
  <c r="P792"/>
  <c r="BI787"/>
  <c r="BH787"/>
  <c r="BG787"/>
  <c r="BF787"/>
  <c r="T787"/>
  <c r="R787"/>
  <c r="P787"/>
  <c r="BI781"/>
  <c r="BH781"/>
  <c r="BG781"/>
  <c r="BF781"/>
  <c r="T781"/>
  <c r="R781"/>
  <c r="P781"/>
  <c r="BI775"/>
  <c r="BH775"/>
  <c r="BG775"/>
  <c r="BF775"/>
  <c r="T775"/>
  <c r="R775"/>
  <c r="P775"/>
  <c r="BI769"/>
  <c r="BH769"/>
  <c r="BG769"/>
  <c r="BF769"/>
  <c r="T769"/>
  <c r="R769"/>
  <c r="P769"/>
  <c r="BI763"/>
  <c r="BH763"/>
  <c r="BG763"/>
  <c r="BF763"/>
  <c r="T763"/>
  <c r="R763"/>
  <c r="P763"/>
  <c r="BI758"/>
  <c r="BH758"/>
  <c r="BG758"/>
  <c r="BF758"/>
  <c r="T758"/>
  <c r="R758"/>
  <c r="P758"/>
  <c r="BI753"/>
  <c r="BH753"/>
  <c r="BG753"/>
  <c r="BF753"/>
  <c r="T753"/>
  <c r="R753"/>
  <c r="P753"/>
  <c r="BI751"/>
  <c r="BH751"/>
  <c r="BG751"/>
  <c r="BF751"/>
  <c r="T751"/>
  <c r="R751"/>
  <c r="P751"/>
  <c r="BI747"/>
  <c r="BH747"/>
  <c r="BG747"/>
  <c r="BF747"/>
  <c r="T747"/>
  <c r="R747"/>
  <c r="P747"/>
  <c r="BI742"/>
  <c r="BH742"/>
  <c r="BG742"/>
  <c r="BF742"/>
  <c r="T742"/>
  <c r="R742"/>
  <c r="P742"/>
  <c r="BI737"/>
  <c r="BH737"/>
  <c r="BG737"/>
  <c r="BF737"/>
  <c r="T737"/>
  <c r="R737"/>
  <c r="P737"/>
  <c r="BI733"/>
  <c r="BH733"/>
  <c r="BG733"/>
  <c r="BF733"/>
  <c r="T733"/>
  <c r="R733"/>
  <c r="P733"/>
  <c r="BI729"/>
  <c r="BH729"/>
  <c r="BG729"/>
  <c r="BF729"/>
  <c r="T729"/>
  <c r="R729"/>
  <c r="P729"/>
  <c r="BI719"/>
  <c r="BH719"/>
  <c r="BG719"/>
  <c r="BF719"/>
  <c r="T719"/>
  <c r="R719"/>
  <c r="P719"/>
  <c r="BI713"/>
  <c r="BH713"/>
  <c r="BG713"/>
  <c r="BF713"/>
  <c r="T713"/>
  <c r="R713"/>
  <c r="P713"/>
  <c r="BI709"/>
  <c r="BH709"/>
  <c r="BG709"/>
  <c r="BF709"/>
  <c r="T709"/>
  <c r="R709"/>
  <c r="P709"/>
  <c r="BI704"/>
  <c r="BH704"/>
  <c r="BG704"/>
  <c r="BF704"/>
  <c r="T704"/>
  <c r="R704"/>
  <c r="P704"/>
  <c r="BI701"/>
  <c r="BH701"/>
  <c r="BG701"/>
  <c r="BF701"/>
  <c r="T701"/>
  <c r="R701"/>
  <c r="P701"/>
  <c r="BI697"/>
  <c r="BH697"/>
  <c r="BG697"/>
  <c r="BF697"/>
  <c r="T697"/>
  <c r="R697"/>
  <c r="P697"/>
  <c r="BI694"/>
  <c r="BH694"/>
  <c r="BG694"/>
  <c r="BF694"/>
  <c r="T694"/>
  <c r="R694"/>
  <c r="P694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R679"/>
  <c r="P679"/>
  <c r="BI674"/>
  <c r="BH674"/>
  <c r="BG674"/>
  <c r="BF674"/>
  <c r="T674"/>
  <c r="R674"/>
  <c r="P674"/>
  <c r="BI670"/>
  <c r="BH670"/>
  <c r="BG670"/>
  <c r="BF670"/>
  <c r="T670"/>
  <c r="R670"/>
  <c r="P670"/>
  <c r="BI666"/>
  <c r="BH666"/>
  <c r="BG666"/>
  <c r="BF666"/>
  <c r="T666"/>
  <c r="R666"/>
  <c r="P666"/>
  <c r="BI660"/>
  <c r="BH660"/>
  <c r="BG660"/>
  <c r="BF660"/>
  <c r="T660"/>
  <c r="R660"/>
  <c r="P660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8"/>
  <c r="BH628"/>
  <c r="BG628"/>
  <c r="BF628"/>
  <c r="T628"/>
  <c r="R628"/>
  <c r="P628"/>
  <c r="BI623"/>
  <c r="BH623"/>
  <c r="BG623"/>
  <c r="BF623"/>
  <c r="T623"/>
  <c r="R623"/>
  <c r="P623"/>
  <c r="BI611"/>
  <c r="BH611"/>
  <c r="BG611"/>
  <c r="BF611"/>
  <c r="T611"/>
  <c r="R611"/>
  <c r="P611"/>
  <c r="BI608"/>
  <c r="BH608"/>
  <c r="BG608"/>
  <c r="BF608"/>
  <c r="T608"/>
  <c r="R608"/>
  <c r="P608"/>
  <c r="BI602"/>
  <c r="BH602"/>
  <c r="BG602"/>
  <c r="BF602"/>
  <c r="T602"/>
  <c r="R602"/>
  <c r="P602"/>
  <c r="BI596"/>
  <c r="BH596"/>
  <c r="BG596"/>
  <c r="BF596"/>
  <c r="T596"/>
  <c r="R596"/>
  <c r="P596"/>
  <c r="BI590"/>
  <c r="BH590"/>
  <c r="BG590"/>
  <c r="BF590"/>
  <c r="T590"/>
  <c r="R590"/>
  <c r="P590"/>
  <c r="BI586"/>
  <c r="BH586"/>
  <c r="BG586"/>
  <c r="BF586"/>
  <c r="T586"/>
  <c r="R586"/>
  <c r="P586"/>
  <c r="BI580"/>
  <c r="BH580"/>
  <c r="BG580"/>
  <c r="BF580"/>
  <c r="T580"/>
  <c r="R580"/>
  <c r="P580"/>
  <c r="BI575"/>
  <c r="BH575"/>
  <c r="BG575"/>
  <c r="BF575"/>
  <c r="T575"/>
  <c r="R575"/>
  <c r="P575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0"/>
  <c r="BH560"/>
  <c r="BG560"/>
  <c r="BF560"/>
  <c r="T560"/>
  <c r="R560"/>
  <c r="P560"/>
  <c r="BI555"/>
  <c r="BH555"/>
  <c r="BG555"/>
  <c r="BF555"/>
  <c r="T555"/>
  <c r="R555"/>
  <c r="P555"/>
  <c r="BI549"/>
  <c r="BH549"/>
  <c r="BG549"/>
  <c r="BF549"/>
  <c r="T549"/>
  <c r="R549"/>
  <c r="P549"/>
  <c r="BI544"/>
  <c r="BH544"/>
  <c r="BG544"/>
  <c r="BF544"/>
  <c r="T544"/>
  <c r="R544"/>
  <c r="P544"/>
  <c r="BI539"/>
  <c r="BH539"/>
  <c r="BG539"/>
  <c r="BF539"/>
  <c r="T539"/>
  <c r="R539"/>
  <c r="P539"/>
  <c r="BI533"/>
  <c r="BH533"/>
  <c r="BG533"/>
  <c r="BF533"/>
  <c r="T533"/>
  <c r="R533"/>
  <c r="P533"/>
  <c r="BI529"/>
  <c r="BH529"/>
  <c r="BG529"/>
  <c r="BF529"/>
  <c r="T529"/>
  <c r="R529"/>
  <c r="P529"/>
  <c r="BI525"/>
  <c r="BH525"/>
  <c r="BG525"/>
  <c r="BF525"/>
  <c r="T525"/>
  <c r="R525"/>
  <c r="P525"/>
  <c r="BI521"/>
  <c r="BH521"/>
  <c r="BG521"/>
  <c r="BF521"/>
  <c r="T521"/>
  <c r="R521"/>
  <c r="P521"/>
  <c r="BI516"/>
  <c r="BH516"/>
  <c r="BG516"/>
  <c r="BF516"/>
  <c r="T516"/>
  <c r="R516"/>
  <c r="P516"/>
  <c r="BI510"/>
  <c r="BH510"/>
  <c r="BG510"/>
  <c r="BF510"/>
  <c r="T510"/>
  <c r="R510"/>
  <c r="P510"/>
  <c r="BI506"/>
  <c r="BH506"/>
  <c r="BG506"/>
  <c r="BF506"/>
  <c r="T506"/>
  <c r="R506"/>
  <c r="P506"/>
  <c r="BI499"/>
  <c r="BH499"/>
  <c r="BG499"/>
  <c r="BF499"/>
  <c r="T499"/>
  <c r="R499"/>
  <c r="P499"/>
  <c r="BI493"/>
  <c r="BH493"/>
  <c r="BG493"/>
  <c r="BF493"/>
  <c r="T493"/>
  <c r="R493"/>
  <c r="P493"/>
  <c r="BI488"/>
  <c r="BH488"/>
  <c r="BG488"/>
  <c r="BF488"/>
  <c r="T488"/>
  <c r="R488"/>
  <c r="P488"/>
  <c r="BI483"/>
  <c r="BH483"/>
  <c r="BG483"/>
  <c r="BF483"/>
  <c r="T483"/>
  <c r="R483"/>
  <c r="P483"/>
  <c r="BI479"/>
  <c r="BH479"/>
  <c r="BG479"/>
  <c r="BF479"/>
  <c r="T479"/>
  <c r="R479"/>
  <c r="P479"/>
  <c r="BI474"/>
  <c r="BH474"/>
  <c r="BG474"/>
  <c r="BF474"/>
  <c r="T474"/>
  <c r="R474"/>
  <c r="P474"/>
  <c r="BI470"/>
  <c r="BH470"/>
  <c r="BG470"/>
  <c r="BF470"/>
  <c r="T470"/>
  <c r="R470"/>
  <c r="P470"/>
  <c r="BI465"/>
  <c r="BH465"/>
  <c r="BG465"/>
  <c r="BF465"/>
  <c r="T465"/>
  <c r="R465"/>
  <c r="P465"/>
  <c r="BI460"/>
  <c r="BH460"/>
  <c r="BG460"/>
  <c r="BF460"/>
  <c r="T460"/>
  <c r="R460"/>
  <c r="P460"/>
  <c r="BI455"/>
  <c r="BH455"/>
  <c r="BG455"/>
  <c r="BF455"/>
  <c r="T455"/>
  <c r="R455"/>
  <c r="P455"/>
  <c r="BI450"/>
  <c r="BH450"/>
  <c r="BG450"/>
  <c r="BF450"/>
  <c r="T450"/>
  <c r="R450"/>
  <c r="P450"/>
  <c r="BI446"/>
  <c r="BH446"/>
  <c r="BG446"/>
  <c r="BF446"/>
  <c r="T446"/>
  <c r="R446"/>
  <c r="P446"/>
  <c r="BI441"/>
  <c r="BH441"/>
  <c r="BG441"/>
  <c r="BF441"/>
  <c r="T441"/>
  <c r="R441"/>
  <c r="P441"/>
  <c r="BI436"/>
  <c r="BH436"/>
  <c r="BG436"/>
  <c r="BF436"/>
  <c r="T436"/>
  <c r="R436"/>
  <c r="P436"/>
  <c r="BI431"/>
  <c r="BH431"/>
  <c r="BG431"/>
  <c r="BF431"/>
  <c r="T431"/>
  <c r="R431"/>
  <c r="P431"/>
  <c r="BI425"/>
  <c r="BH425"/>
  <c r="BG425"/>
  <c r="BF425"/>
  <c r="T425"/>
  <c r="R425"/>
  <c r="P425"/>
  <c r="BI420"/>
  <c r="BH420"/>
  <c r="BG420"/>
  <c r="BF420"/>
  <c r="T420"/>
  <c r="R420"/>
  <c r="P420"/>
  <c r="BI415"/>
  <c r="BH415"/>
  <c r="BG415"/>
  <c r="BF415"/>
  <c r="T415"/>
  <c r="R415"/>
  <c r="P415"/>
  <c r="BI410"/>
  <c r="BH410"/>
  <c r="BG410"/>
  <c r="BF410"/>
  <c r="T410"/>
  <c r="R410"/>
  <c r="P410"/>
  <c r="BI405"/>
  <c r="BH405"/>
  <c r="BG405"/>
  <c r="BF405"/>
  <c r="T405"/>
  <c r="R405"/>
  <c r="P405"/>
  <c r="BI399"/>
  <c r="BH399"/>
  <c r="BG399"/>
  <c r="BF399"/>
  <c r="T399"/>
  <c r="R399"/>
  <c r="P399"/>
  <c r="BI395"/>
  <c r="BH395"/>
  <c r="BG395"/>
  <c r="BF395"/>
  <c r="T395"/>
  <c r="R395"/>
  <c r="P395"/>
  <c r="BI390"/>
  <c r="BH390"/>
  <c r="BG390"/>
  <c r="BF390"/>
  <c r="T390"/>
  <c r="R390"/>
  <c r="P390"/>
  <c r="BI385"/>
  <c r="BH385"/>
  <c r="BG385"/>
  <c r="BF385"/>
  <c r="T385"/>
  <c r="R385"/>
  <c r="P385"/>
  <c r="BI380"/>
  <c r="BH380"/>
  <c r="BG380"/>
  <c r="BF380"/>
  <c r="T380"/>
  <c r="R380"/>
  <c r="P380"/>
  <c r="BI376"/>
  <c r="BH376"/>
  <c r="BG376"/>
  <c r="BF376"/>
  <c r="T376"/>
  <c r="R376"/>
  <c r="P376"/>
  <c r="BI370"/>
  <c r="BH370"/>
  <c r="BG370"/>
  <c r="BF370"/>
  <c r="T370"/>
  <c r="R370"/>
  <c r="P370"/>
  <c r="BI364"/>
  <c r="BH364"/>
  <c r="BG364"/>
  <c r="BF364"/>
  <c r="T364"/>
  <c r="R364"/>
  <c r="P364"/>
  <c r="BI358"/>
  <c r="BH358"/>
  <c r="BG358"/>
  <c r="BF358"/>
  <c r="T358"/>
  <c r="R358"/>
  <c r="P358"/>
  <c r="BI353"/>
  <c r="BH353"/>
  <c r="BG353"/>
  <c r="BF353"/>
  <c r="T353"/>
  <c r="R353"/>
  <c r="P353"/>
  <c r="BI348"/>
  <c r="BH348"/>
  <c r="BG348"/>
  <c r="BF348"/>
  <c r="T348"/>
  <c r="R348"/>
  <c r="P348"/>
  <c r="BI341"/>
  <c r="BH341"/>
  <c r="BG341"/>
  <c r="BF341"/>
  <c r="T341"/>
  <c r="R341"/>
  <c r="P341"/>
  <c r="BI336"/>
  <c r="BH336"/>
  <c r="BG336"/>
  <c r="BF336"/>
  <c r="T336"/>
  <c r="R336"/>
  <c r="P336"/>
  <c r="BI327"/>
  <c r="BH327"/>
  <c r="BG327"/>
  <c r="BF327"/>
  <c r="T327"/>
  <c r="R327"/>
  <c r="P327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181"/>
  <c r="BH181"/>
  <c r="BG181"/>
  <c r="BF181"/>
  <c r="T181"/>
  <c r="R181"/>
  <c r="P181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48"/>
  <c i="1" r="L50"/>
  <c r="AM50"/>
  <c r="AM49"/>
  <c r="L49"/>
  <c r="AM47"/>
  <c r="L47"/>
  <c r="L45"/>
  <c r="L44"/>
  <c i="2" r="BK660"/>
  <c r="J611"/>
  <c r="J460"/>
  <c r="J410"/>
  <c r="J787"/>
  <c r="J704"/>
  <c r="BK567"/>
  <c r="J455"/>
  <c r="BK385"/>
  <c r="J315"/>
  <c r="BK729"/>
  <c r="BK670"/>
  <c i="3" r="BK101"/>
  <c r="J87"/>
  <c i="2" r="BK499"/>
  <c r="BK460"/>
  <c r="J415"/>
  <c r="BK105"/>
  <c r="J751"/>
  <c r="BK674"/>
  <c r="BK544"/>
  <c r="BK479"/>
  <c r="BK264"/>
  <c r="J742"/>
  <c r="J608"/>
  <c r="J521"/>
  <c r="J446"/>
  <c r="BK327"/>
  <c r="BK165"/>
  <c r="BK713"/>
  <c r="J636"/>
  <c r="J555"/>
  <c i="3" r="BK103"/>
  <c i="2" r="BK516"/>
  <c r="BK465"/>
  <c r="J436"/>
  <c r="BK274"/>
  <c r="BK115"/>
  <c r="J753"/>
  <c r="J685"/>
  <c r="BK529"/>
  <c r="J450"/>
  <c r="J295"/>
  <c r="BK95"/>
  <c r="J674"/>
  <c r="J529"/>
  <c r="J479"/>
  <c r="J336"/>
  <c r="BK150"/>
  <c r="BK798"/>
  <c r="BK640"/>
  <c i="3" r="BK114"/>
  <c r="BK97"/>
  <c i="2" r="J441"/>
  <c r="J320"/>
  <c r="J140"/>
  <c r="BK792"/>
  <c r="J729"/>
  <c r="J640"/>
  <c r="J602"/>
  <c r="BK455"/>
  <c r="J181"/>
  <c r="BK775"/>
  <c r="BK688"/>
  <c r="BK533"/>
  <c r="BK390"/>
  <c r="J160"/>
  <c r="BK685"/>
  <c r="J549"/>
  <c i="3" r="BK109"/>
  <c r="J106"/>
  <c i="2" r="BK679"/>
  <c r="BK555"/>
  <c r="J390"/>
  <c r="J170"/>
  <c r="J758"/>
  <c r="BK636"/>
  <c r="J510"/>
  <c r="J370"/>
  <c r="J155"/>
  <c r="BK803"/>
  <c r="BK694"/>
  <c r="BK628"/>
  <c i="3" r="BK87"/>
  <c i="2" r="J544"/>
  <c r="BK395"/>
  <c r="J327"/>
  <c r="J269"/>
  <c r="BK822"/>
  <c r="BK737"/>
  <c r="BK623"/>
  <c r="BK446"/>
  <c r="J395"/>
  <c r="BK155"/>
  <c r="J713"/>
  <c r="J580"/>
  <c r="BK488"/>
  <c r="J380"/>
  <c r="J105"/>
  <c r="BK812"/>
  <c r="BK697"/>
  <c r="BK611"/>
  <c i="3" r="BK111"/>
  <c r="J114"/>
  <c i="2" r="BK420"/>
  <c r="J364"/>
  <c r="BK295"/>
  <c r="BK145"/>
  <c r="J781"/>
  <c r="J628"/>
  <c r="J560"/>
  <c r="BK470"/>
  <c r="J385"/>
  <c r="J150"/>
  <c r="BK753"/>
  <c r="J575"/>
  <c r="BK399"/>
  <c r="J310"/>
  <c r="J115"/>
  <c r="BK704"/>
  <c r="J623"/>
  <c i="3" r="J103"/>
  <c r="J92"/>
  <c i="2" r="BK493"/>
  <c r="BK425"/>
  <c r="J305"/>
  <c r="J120"/>
  <c r="J775"/>
  <c r="J697"/>
  <c r="BK570"/>
  <c r="J474"/>
  <c r="BK358"/>
  <c r="J165"/>
  <c r="J763"/>
  <c r="J632"/>
  <c r="J470"/>
  <c r="J341"/>
  <c r="BK269"/>
  <c r="J812"/>
  <c r="J701"/>
  <c r="BK608"/>
  <c i="3" r="BK92"/>
  <c i="2" r="BK733"/>
  <c r="J483"/>
  <c r="BK436"/>
  <c r="J353"/>
  <c r="J145"/>
  <c r="J747"/>
  <c r="J590"/>
  <c r="J285"/>
  <c r="J264"/>
  <c r="J135"/>
  <c r="J709"/>
  <c r="J567"/>
  <c i="3" r="J94"/>
  <c i="2" r="BK431"/>
  <c r="J348"/>
  <c r="J290"/>
  <c r="BK130"/>
  <c r="BK769"/>
  <c r="J691"/>
  <c r="J465"/>
  <c r="J420"/>
  <c r="BK300"/>
  <c i="1" r="AS54"/>
  <c i="2" r="J405"/>
  <c r="J274"/>
  <c r="J809"/>
  <c r="J682"/>
  <c r="J570"/>
  <c i="3" r="J111"/>
  <c i="2" r="J533"/>
  <c r="J488"/>
  <c r="BK410"/>
  <c r="BK315"/>
  <c r="BK125"/>
  <c r="J798"/>
  <c r="BK742"/>
  <c r="J670"/>
  <c r="J586"/>
  <c r="BK370"/>
  <c r="BK120"/>
  <c r="J769"/>
  <c r="BK596"/>
  <c r="J493"/>
  <c r="BK376"/>
  <c r="BK170"/>
  <c r="BK809"/>
  <c r="J679"/>
  <c r="BK564"/>
  <c i="3" r="BK106"/>
  <c i="2" r="BK510"/>
  <c r="J376"/>
  <c r="J280"/>
  <c r="J110"/>
  <c r="BK758"/>
  <c r="BK682"/>
  <c r="BK539"/>
  <c r="J516"/>
  <c r="J399"/>
  <c r="BK135"/>
  <c r="BK751"/>
  <c r="BK586"/>
  <c r="J499"/>
  <c r="BK364"/>
  <c r="BK320"/>
  <c r="J130"/>
  <c r="J803"/>
  <c r="BK666"/>
  <c r="BK575"/>
  <c r="J694"/>
  <c r="BK525"/>
  <c r="BK285"/>
  <c r="BK110"/>
  <c r="BK719"/>
  <c r="BK549"/>
  <c r="J431"/>
  <c r="BK348"/>
  <c r="BK100"/>
  <c r="J688"/>
  <c r="BK602"/>
  <c i="3" r="J101"/>
  <c i="2" r="J525"/>
  <c r="BK483"/>
  <c r="BK310"/>
  <c r="BK160"/>
  <c r="BK787"/>
  <c r="BK701"/>
  <c r="BK580"/>
  <c r="BK521"/>
  <c r="BK380"/>
  <c r="J125"/>
  <c r="J660"/>
  <c r="BK560"/>
  <c r="BK353"/>
  <c r="BK305"/>
  <c r="BK140"/>
  <c r="J792"/>
  <c r="BK590"/>
  <c i="3" r="J97"/>
  <c r="J89"/>
  <c i="2" r="BK506"/>
  <c r="BK450"/>
  <c r="BK336"/>
  <c r="BK175"/>
  <c r="J100"/>
  <c r="BK763"/>
  <c r="BK709"/>
  <c r="J506"/>
  <c r="BK405"/>
  <c r="J175"/>
  <c r="BK781"/>
  <c r="J733"/>
  <c r="BK441"/>
  <c r="J358"/>
  <c r="BK280"/>
  <c r="J817"/>
  <c r="BK691"/>
  <c r="J596"/>
  <c i="3" r="BK89"/>
  <c i="2" r="J539"/>
  <c r="BK474"/>
  <c r="BK341"/>
  <c r="BK181"/>
  <c r="J95"/>
  <c r="BK747"/>
  <c r="J666"/>
  <c r="J425"/>
  <c r="BK290"/>
  <c r="BK817"/>
  <c r="J737"/>
  <c r="J564"/>
  <c r="BK415"/>
  <c r="J300"/>
  <c r="J822"/>
  <c r="J719"/>
  <c r="BK632"/>
  <c i="3" r="J109"/>
  <c r="BK94"/>
  <c l="1" r="P86"/>
  <c i="2" r="R815"/>
  <c r="T94"/>
  <c r="R430"/>
  <c r="R515"/>
  <c r="P554"/>
  <c r="T554"/>
  <c r="R585"/>
  <c r="P665"/>
  <c r="T665"/>
  <c r="R708"/>
  <c r="T768"/>
  <c r="R808"/>
  <c r="P94"/>
  <c r="P430"/>
  <c r="P515"/>
  <c r="BK94"/>
  <c r="J94"/>
  <c r="J61"/>
  <c r="BK430"/>
  <c r="J430"/>
  <c r="J62"/>
  <c r="BK515"/>
  <c r="J515"/>
  <c r="J63"/>
  <c r="BK554"/>
  <c r="J554"/>
  <c r="J64"/>
  <c r="BK585"/>
  <c r="J585"/>
  <c r="J65"/>
  <c r="T585"/>
  <c r="R665"/>
  <c r="P708"/>
  <c r="BK768"/>
  <c r="J768"/>
  <c r="J68"/>
  <c r="R768"/>
  <c r="P808"/>
  <c i="3" r="BK86"/>
  <c r="J86"/>
  <c r="J61"/>
  <c r="T86"/>
  <c r="R100"/>
  <c i="2" r="R94"/>
  <c r="R93"/>
  <c r="R92"/>
  <c r="T430"/>
  <c r="T515"/>
  <c r="R554"/>
  <c r="P585"/>
  <c r="BK665"/>
  <c r="J665"/>
  <c r="J66"/>
  <c r="BK708"/>
  <c r="J708"/>
  <c r="J67"/>
  <c r="T708"/>
  <c r="T93"/>
  <c r="T92"/>
  <c r="P768"/>
  <c r="BK808"/>
  <c r="J808"/>
  <c r="J69"/>
  <c r="T808"/>
  <c i="3" r="R86"/>
  <c r="BK100"/>
  <c r="J100"/>
  <c r="J62"/>
  <c r="P100"/>
  <c r="T100"/>
  <c r="BK108"/>
  <c r="J108"/>
  <c r="J63"/>
  <c r="P108"/>
  <c r="R108"/>
  <c r="T108"/>
  <c i="2" r="BK816"/>
  <c r="J816"/>
  <c r="J71"/>
  <c r="BK821"/>
  <c r="J821"/>
  <c r="J72"/>
  <c i="3" r="BK113"/>
  <c r="J113"/>
  <c r="J64"/>
  <c i="2" r="BK93"/>
  <c r="J93"/>
  <c r="J60"/>
  <c i="3" r="F55"/>
  <c r="BE87"/>
  <c r="BE106"/>
  <c r="BE109"/>
  <c r="BE114"/>
  <c r="E48"/>
  <c r="J52"/>
  <c r="BE89"/>
  <c r="BE92"/>
  <c r="BE94"/>
  <c r="BE97"/>
  <c r="BE101"/>
  <c r="BE103"/>
  <c r="BE111"/>
  <c i="2" r="BE570"/>
  <c r="BE586"/>
  <c r="BE590"/>
  <c r="BE602"/>
  <c r="BE611"/>
  <c r="BE628"/>
  <c r="BE636"/>
  <c r="BE660"/>
  <c r="BE685"/>
  <c r="BE697"/>
  <c r="BE701"/>
  <c r="BE709"/>
  <c r="BE713"/>
  <c r="BE781"/>
  <c r="BE787"/>
  <c r="BE792"/>
  <c r="BE798"/>
  <c r="BE803"/>
  <c r="BE809"/>
  <c r="BE812"/>
  <c r="BE817"/>
  <c r="F55"/>
  <c r="E82"/>
  <c r="J86"/>
  <c r="BE110"/>
  <c r="BE130"/>
  <c r="BE135"/>
  <c r="BE145"/>
  <c r="BE155"/>
  <c r="BE160"/>
  <c r="BE181"/>
  <c r="BE264"/>
  <c r="BE280"/>
  <c r="BE290"/>
  <c r="BE295"/>
  <c r="BE310"/>
  <c r="BE327"/>
  <c r="BE336"/>
  <c r="BE341"/>
  <c r="BE348"/>
  <c r="BE358"/>
  <c r="BE370"/>
  <c r="BE380"/>
  <c r="BE395"/>
  <c r="BE399"/>
  <c r="BE410"/>
  <c r="BE425"/>
  <c r="BE431"/>
  <c r="BE465"/>
  <c r="BE474"/>
  <c r="BE483"/>
  <c r="BE493"/>
  <c r="BE506"/>
  <c r="BE529"/>
  <c r="BE539"/>
  <c r="BE544"/>
  <c r="BE555"/>
  <c r="BE560"/>
  <c r="BE564"/>
  <c r="BE567"/>
  <c r="BE575"/>
  <c r="BE632"/>
  <c r="BE666"/>
  <c r="BE670"/>
  <c r="BE679"/>
  <c r="BE682"/>
  <c r="BE691"/>
  <c r="BE729"/>
  <c r="BE742"/>
  <c r="BE751"/>
  <c r="BE753"/>
  <c r="BE769"/>
  <c r="BE105"/>
  <c r="BE150"/>
  <c r="BE165"/>
  <c r="BE175"/>
  <c r="BE269"/>
  <c r="BE274"/>
  <c r="BE320"/>
  <c r="BE353"/>
  <c r="BE364"/>
  <c r="BE376"/>
  <c r="BE441"/>
  <c r="BE450"/>
  <c r="BE533"/>
  <c r="BE580"/>
  <c r="BE596"/>
  <c r="BE608"/>
  <c r="BE623"/>
  <c r="BE640"/>
  <c r="BE674"/>
  <c r="BE688"/>
  <c r="BE694"/>
  <c r="BE704"/>
  <c r="BE719"/>
  <c r="BE733"/>
  <c r="BE737"/>
  <c r="BE747"/>
  <c r="BE758"/>
  <c r="BE763"/>
  <c r="BE775"/>
  <c r="BE822"/>
  <c r="BE95"/>
  <c r="BE100"/>
  <c r="BE115"/>
  <c r="BE120"/>
  <c r="BE125"/>
  <c r="BE140"/>
  <c r="BE170"/>
  <c r="BE285"/>
  <c r="BE300"/>
  <c r="BE305"/>
  <c r="BE315"/>
  <c r="BE385"/>
  <c r="BE390"/>
  <c r="BE405"/>
  <c r="BE415"/>
  <c r="BE420"/>
  <c r="BE436"/>
  <c r="BE446"/>
  <c r="BE455"/>
  <c r="BE460"/>
  <c r="BE470"/>
  <c r="BE479"/>
  <c r="BE488"/>
  <c r="BE499"/>
  <c r="BE510"/>
  <c r="BE516"/>
  <c r="BE521"/>
  <c r="BE525"/>
  <c r="BE549"/>
  <c r="F37"/>
  <c i="1" r="BD55"/>
  <c i="3" r="F34"/>
  <c i="1" r="BA56"/>
  <c i="2" r="F35"/>
  <c i="1" r="BB55"/>
  <c i="3" r="J34"/>
  <c i="1" r="AW56"/>
  <c i="2" r="J34"/>
  <c i="1" r="AW55"/>
  <c i="3" r="F37"/>
  <c i="1" r="BD56"/>
  <c i="2" r="F36"/>
  <c i="1" r="BC55"/>
  <c i="2" r="F34"/>
  <c i="1" r="BA55"/>
  <c i="3" r="F36"/>
  <c i="1" r="BC56"/>
  <c i="3" r="F35"/>
  <c i="1" r="BB56"/>
  <c i="3" l="1" r="P85"/>
  <c r="P84"/>
  <c i="1" r="AU56"/>
  <c i="3" r="R85"/>
  <c r="R84"/>
  <c r="T85"/>
  <c r="T84"/>
  <c i="2" r="P93"/>
  <c r="P92"/>
  <c i="1" r="AU55"/>
  <c i="2" r="BK815"/>
  <c r="J815"/>
  <c r="J70"/>
  <c i="3" r="BK85"/>
  <c r="BK84"/>
  <c r="J84"/>
  <c r="J59"/>
  <c i="2" r="BK92"/>
  <c r="J92"/>
  <c r="J59"/>
  <c i="1" r="BB54"/>
  <c r="W31"/>
  <c i="2" r="F33"/>
  <c i="1" r="AZ55"/>
  <c r="BC54"/>
  <c r="W32"/>
  <c i="3" r="F33"/>
  <c i="1" r="AZ56"/>
  <c r="BA54"/>
  <c r="W30"/>
  <c i="3" r="J33"/>
  <c i="1" r="AV56"/>
  <c r="AT56"/>
  <c r="AU54"/>
  <c i="2" r="J33"/>
  <c i="1" r="AV55"/>
  <c r="AT55"/>
  <c r="BD54"/>
  <c r="W33"/>
  <c i="3" l="1" r="J85"/>
  <c r="J60"/>
  <c i="1" r="AZ54"/>
  <c r="W29"/>
  <c r="AX54"/>
  <c i="3" r="J30"/>
  <c i="1" r="AG56"/>
  <c r="AW54"/>
  <c r="AK30"/>
  <c r="AY54"/>
  <c i="2" r="J30"/>
  <c i="1" r="AG55"/>
  <c r="AG54"/>
  <c r="AK26"/>
  <c i="3" l="1" r="J39"/>
  <c i="2" r="J39"/>
  <c i="1" r="AN55"/>
  <c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<sst xmlns="http://schemas.openxmlformats.org/spreadsheetml/2006/main">
  <si>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</si>
  <si>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</si>
  <si>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</si>
  <si>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</si>
  <si>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</si>
  <si>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{f9a087c6-ffec-4d33-a288-4e204dcba952}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</si>
  <si>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</si>
  <si>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</si>
  <si>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</si>
  <si>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</si>
  <si>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</si>
  <si>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</si>
  <si>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</si>
  <si>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</si>
  <si>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</si>
  <si>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</si>
  <si>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</si>
  <si>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VC1 v k.ú. Kouty u Poděbrad</t>
  </si>
  <si>
    <t>KSO:</t>
  </si>
  <si>
    <t>822 29</t>
  </si>
  <si>
    <t>CC-CZ:</t>
  </si>
  <si>
    <t/>
  </si>
  <si>
    <t>Místo:</t>
  </si>
  <si>
    <t>k.ú. Kouty u Poděbrad</t>
  </si>
  <si>
    <t>Datum:</t>
  </si>
  <si>
    <t>11. 7. 2021</t>
  </si>
  <si>
    <t>Zadavatel:</t>
  </si>
  <si>
    <t>IČ:</t>
  </si>
  <si>
    <t>ČR-SPÚ,Krajský pozemkový úřad pro Středočeský kraj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</si>
  <si>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</si>
  <si>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</si>
  <si>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</si>
  <si>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</si>
  <si>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</si>
  <si>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</si>
  <si>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</si>
  <si>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Ing. Jan Duben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</si>
  <si>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</si>
  <si>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</si>
  <si>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</si>
  <si>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</si>
  <si>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</si>
  <si>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</si>
  <si>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</si>
  <si>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</si>
  <si>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</si>
  <si>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</si>
  <si>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</si>
  <si>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</si>
  <si>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</si>
  <si>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</si>
  <si>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</si>
  <si>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</si>
  <si>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</si>
  <si>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</si>
  <si>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</si>
  <si>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</si>
  <si>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</si>
  <si>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</si>
  <si>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</si>
  <si>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</si>
  <si>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</si>
  <si>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</si>
  <si>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</si>
  <si>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</si>
  <si>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</si>
  <si>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</si>
  <si>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</si>
  <si>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</si>
  <si>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</si>
  <si>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</si>
  <si>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</si>
  <si>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</si>
  <si>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</si>
  <si>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</si>
  <si>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</si>
  <si>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</si>
  <si>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</si>
  <si>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</si>
  <si>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VC1</t>
  </si>
  <si>
    <t>STA</t>
  </si>
  <si>
    <t>1</t>
  </si>
  <si>
    <t>{f4460242-3e06-46d8-8eba-cab0f3584204}</t>
  </si>
  <si>
    <t>2</t>
  </si>
  <si>
    <t>VON</t>
  </si>
  <si>
    <t>Vedlejší a ostatní náklady</t>
  </si>
  <si>
    <t>{6792f112-fc54-4cf6-8623-6e8bbbeedce8}</t>
  </si>
  <si>
    <t>jáma</t>
  </si>
  <si>
    <t>99,488</t>
  </si>
  <si>
    <t>obnova</t>
  </si>
  <si>
    <t>406,4</t>
  </si>
  <si>
    <t>KRYCÍ LIST SOUPISU PRACÍ</t>
  </si>
  <si>
    <t>polcesta</t>
  </si>
  <si>
    <t>6552,8</t>
  </si>
  <si>
    <t>Objekt:</t>
  </si>
  <si>
    <t>SO 101 - Polní cesta VC1</t>
  </si>
  <si>
    <t>k.ú. Kouty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</si>
  <si>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</si>
  <si>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</si>
  <si>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</si>
  <si>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</si>
  <si>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</si>
  <si>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</si>
  <si>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</si>
  <si>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</si>
  <si>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</si>
  <si>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</si>
  <si>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</si>
  <si>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</si>
  <si>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</si>
  <si>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</si>
  <si>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</si>
  <si>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</si>
  <si>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</si>
  <si>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</si>
  <si>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</si>
  <si>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</si>
  <si>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</si>
  <si>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</si>
  <si>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</si>
  <si>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</si>
  <si>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</si>
  <si>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</si>
  <si>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</si>
  <si>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</si>
  <si>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</si>
  <si>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</si>
  <si>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</si>
  <si>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</si>
  <si>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</si>
  <si>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</si>
  <si>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</si>
  <si>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</si>
  <si>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</si>
  <si>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</si>
  <si>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2021 01</t>
  </si>
  <si>
    <t>4</t>
  </si>
  <si>
    <t>2036482191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</si>
  <si>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</si>
  <si>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</si>
  <si>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</si>
  <si>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https://podminky.urs.cz/item/CS_URS_2021_01/111211101</t>
  </si>
  <si>
    <t>VV</t>
  </si>
  <si>
    <t>"dle PD C.3 v korytě"120</t>
  </si>
  <si>
    <t>Součet</t>
  </si>
  <si>
    <t>111301111</t>
  </si>
  <si>
    <t>Sejmutí drnu tl do 100 mm s přemístěním do 50 m nebo naložením na dopravní prostředek</t>
  </si>
  <si>
    <t>438105768</t>
  </si>
  <si>
    <t>Sejmutí drnu tl. do 100 mm, v jakékoliv ploše</t>
  </si>
  <si>
    <t>https://podminky.urs.cz/item/CS_URS_2021_01/111301111</t>
  </si>
  <si>
    <t>"travnaté úseky podél cesty v prům.šířce 0,5m"1540,5</t>
  </si>
  <si>
    <t>3</t>
  </si>
  <si>
    <t>112101122</t>
  </si>
  <si>
    <t>Odstranění stromů jehličnatých průměru kmene do 500 mm</t>
  </si>
  <si>
    <t>kus</t>
  </si>
  <si>
    <t>835370476</t>
  </si>
  <si>
    <t>Odstranění stromů s odřezáním kmene a s odvětvením jehličnatých bez odkornění, průměru kmene přes 300 do 500 mm</t>
  </si>
  <si>
    <t>https://podminky.urs.cz/item/CS_URS_2021_01/112101122</t>
  </si>
  <si>
    <t>"v korytě"2</t>
  </si>
  <si>
    <t>112151112</t>
  </si>
  <si>
    <t>Směrové kácení stromů s rozřezáním a odvětvením D kmene do 300 mm</t>
  </si>
  <si>
    <t>-488041642</t>
  </si>
  <si>
    <t>Pokácení stromu směrové v celku s odřezáním kmene a s odvětvením průměru kmene přes 200 do 300 mm</t>
  </si>
  <si>
    <t>https://podminky.urs.cz/item/CS_URS_2021_01/112151112</t>
  </si>
  <si>
    <t>"dle PD v korytě"4</t>
  </si>
  <si>
    <t>5</t>
  </si>
  <si>
    <t>112155215</t>
  </si>
  <si>
    <t>Štěpkování solitérních stromků a větví průměru kmene do 300 mm s naložením</t>
  </si>
  <si>
    <t>-295203806</t>
  </si>
  <si>
    <t>Štěpkování s naložením na dopravní prostředek a odvozem do 20 km stromků a větví solitérů, průměru kmene do 300 mm</t>
  </si>
  <si>
    <t>https://podminky.urs.cz/item/CS_URS_2021_01/112155215</t>
  </si>
  <si>
    <t>"dle pol.č.112151112, štěpku si odebere obec Kouty"4</t>
  </si>
  <si>
    <t>6</t>
  </si>
  <si>
    <t>112155315</t>
  </si>
  <si>
    <t>Štěpkování keřového porostu hustého s naložením</t>
  </si>
  <si>
    <t>1661397791</t>
  </si>
  <si>
    <t>Štěpkování s naložením na dopravní prostředek a odvozem do 20 km keřového porostu hustého</t>
  </si>
  <si>
    <t>https://podminky.urs.cz/item/CS_URS_2021_01/112155315</t>
  </si>
  <si>
    <t>" dle pol.č.111211101, štěpku si odebere obec Kouty"120</t>
  </si>
  <si>
    <t>7</t>
  </si>
  <si>
    <t>112201112</t>
  </si>
  <si>
    <t>Odstranění pařezů D do 0,3 m v rovině a svahu 1:5 s odklizením do 20 m a zasypáním jámy</t>
  </si>
  <si>
    <t>-1852681653</t>
  </si>
  <si>
    <t>Odstranění pařezu v rovině nebo na svahu do 1:5 o průměru pařezu na řezné ploše přes 200 do 300 mm</t>
  </si>
  <si>
    <t>https://podminky.urs.cz/item/CS_URS_2021_01/112201112</t>
  </si>
  <si>
    <t>8</t>
  </si>
  <si>
    <t>112201134</t>
  </si>
  <si>
    <t>Odstranění pařezů D do 0,5 m ve svahu do 1:2 s odklizením do 20 m a zasypáním jámy</t>
  </si>
  <si>
    <t>1718480472</t>
  </si>
  <si>
    <t>Odstranění pařezu na svahu přes 1:5 do 1:2 o průměru pařezu na řezné ploše přes 400 do 500 mm</t>
  </si>
  <si>
    <t>https://podminky.urs.cz/item/CS_URS_2021_01/112201134</t>
  </si>
  <si>
    <t>"dle PD v korytě"2</t>
  </si>
  <si>
    <t>9</t>
  </si>
  <si>
    <t>113105113</t>
  </si>
  <si>
    <t>Rozebrání dlažeb z lomového kamene kladených na MC vyspárované MC</t>
  </si>
  <si>
    <t>91545348</t>
  </si>
  <si>
    <t>Rozebrání dlažeb z lomového kamene s přemístěním hmot na skládku na vzdálenost do 3 m nebo s naložením na dopravní prostředek, kladených do cementové malty se spárami zalitými cementovou maltou</t>
  </si>
  <si>
    <t>https://podminky.urs.cz/item/CS_URS_2021_01/113105113</t>
  </si>
  <si>
    <t>"stávající dlažba propustku"12</t>
  </si>
  <si>
    <t>10</t>
  </si>
  <si>
    <t>113106171</t>
  </si>
  <si>
    <t>Rozebrání dlažeb vozovek ze zámkové dlažby s ložem z kameniva ručně</t>
  </si>
  <si>
    <t>416941301</t>
  </si>
  <si>
    <t>Rozebrání dlažeb a dílců vozovek a ploch s přemístěním hmot na skládku na vzdálenost do 3 m nebo s naložením na dopravní prostředek, s jakoukoliv výplní spár ručně ze zámkové dlažby s ložem z kameniva</t>
  </si>
  <si>
    <t>https://podminky.urs.cz/item/CS_URS_2021_01/113106171</t>
  </si>
  <si>
    <t>"rozebrání dlažby"6*1</t>
  </si>
  <si>
    <t>11</t>
  </si>
  <si>
    <t>113107223</t>
  </si>
  <si>
    <t>Odstranění podkladu z kameniva drceného tl 300 mm strojně pl přes 200 m2</t>
  </si>
  <si>
    <t>-705467511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</si>
  <si>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</si>
  <si>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https://podminky.urs.cz/item/CS_URS_2021_01/113107223</t>
  </si>
  <si>
    <t>"dle PD obnova vozovky na zú"416</t>
  </si>
  <si>
    <t>12</t>
  </si>
  <si>
    <t>113154123</t>
  </si>
  <si>
    <t>Frézování živičného krytu tl 50 mm pruh š 1 m pl do 500 m2 bez překážek v trase</t>
  </si>
  <si>
    <t>-311190067</t>
  </si>
  <si>
    <t>Frézování živičného podkladu nebo krytu s naložením na dopravní prostředek plochy do 500 m2 bez překážek v trase pruhu šířky přes 0,5 m do 1 m, tloušťky vrstvy 50 mm</t>
  </si>
  <si>
    <t>https://podminky.urs.cz/item/CS_URS_2021_01/113154123</t>
  </si>
  <si>
    <t>"obnova stávající asfaltové vozovky" 416</t>
  </si>
  <si>
    <t>13</t>
  </si>
  <si>
    <t>113154124</t>
  </si>
  <si>
    <t>Frézování živičného krytu tl 100 mm pruh š 1 m pl do 500 m2 bez překážek v trase</t>
  </si>
  <si>
    <t>2061842649</t>
  </si>
  <si>
    <t>Frézování živičného podkladu nebo krytu s naložením na dopravní prostředek plochy do 500 m2 bez překážek v trase pruhu šířky přes 0,5 m do 1 m, tloušťky vrstvy 100 mm</t>
  </si>
  <si>
    <t>https://podminky.urs.cz/item/CS_URS_2021_01/113154124</t>
  </si>
  <si>
    <t>14</t>
  </si>
  <si>
    <t>115101202</t>
  </si>
  <si>
    <t>Čerpání vody na dopravní výšku do 10 m průměrný přítok do 1000 l/min</t>
  </si>
  <si>
    <t>hod</t>
  </si>
  <si>
    <t>854034277</t>
  </si>
  <si>
    <t>Čerpání vody na dopravní výšku do 10 m s uvažovaným průměrným přítokem přes 500 do 1 000 l/min</t>
  </si>
  <si>
    <t>https://podminky.urs.cz/item/CS_URS_2021_01/115101202</t>
  </si>
  <si>
    <t>"předpoklad 20 dnů 14hod/den"20*14</t>
  </si>
  <si>
    <t>115101302</t>
  </si>
  <si>
    <t>Pohotovost čerpací soupravy pro dopravní výšku do 10 m přítok do 1000 l/min</t>
  </si>
  <si>
    <t>den</t>
  </si>
  <si>
    <t>-687684195</t>
  </si>
  <si>
    <t>Pohotovost záložní čerpací soupravy pro dopravní výšku do 10 m s uvažovaným průměrným přítokem přes 500 do 1 000 l/min</t>
  </si>
  <si>
    <t>https://podminky.urs.cz/item/CS_URS_2021_01/115101302</t>
  </si>
  <si>
    <t>"předpoklad 20 dnů"20</t>
  </si>
  <si>
    <t>16</t>
  </si>
  <si>
    <t>121151123</t>
  </si>
  <si>
    <t>Sejmutí ornice plochy přes 500 m2 tl vrstvy do 200 mm strojně</t>
  </si>
  <si>
    <t>-966933064</t>
  </si>
  <si>
    <t>Sejmutí ornice strojně při souvislé ploše přes 500 m2, tl. vrstvy do 200 mm</t>
  </si>
  <si>
    <t>https://podminky.urs.cz/item/CS_URS_2021_01/121151123</t>
  </si>
  <si>
    <t>"travnaté úseky podél cesty v prům.šířce 0,5m v tl.0,10m"1540,5</t>
  </si>
  <si>
    <t>17</t>
  </si>
  <si>
    <t>122251104</t>
  </si>
  <si>
    <t>Odkopávky a prokopávky nezapažené v hornině třídy těžitelnosti I, skupiny 3 objem do 500 m3 strojně</t>
  </si>
  <si>
    <t>m3</t>
  </si>
  <si>
    <t>-1562146856</t>
  </si>
  <si>
    <t>Odkopávky a prokopávky nezapažené strojně v hornině třídy těžitelnosti I skupiny 3 přes 100 do 500 m3</t>
  </si>
  <si>
    <t>https://podminky.urs.cz/item/CS_URS_2021_01/122251104</t>
  </si>
  <si>
    <t>"sanace aktivní zóny obnovy vozovky"416*1,05*0,4</t>
  </si>
  <si>
    <t>"zrušení hrázek"2*4*1,5*1,5</t>
  </si>
  <si>
    <t>18</t>
  </si>
  <si>
    <t>122251106</t>
  </si>
  <si>
    <t>Odkopávky a prokopávky nezapažené v hornině třídy těžitelnosti I, skupiny 3 objem do 5000 m3 strojně</t>
  </si>
  <si>
    <t>-1149772640</t>
  </si>
  <si>
    <t>Odkopávky a prokopávky nezapažené strojně v hornině třídy těžitelnosti I skupiny 3 přes 1 000 do 5 000 m3</t>
  </si>
  <si>
    <t>https://podminky.urs.cz/item/CS_URS_2021_01/122251106</t>
  </si>
  <si>
    <t>Plocha řezu odkopávky z příčných a podélných profilů ve staničení:</t>
  </si>
  <si>
    <t>"staničení 0,080-0,100" (2,9+2,55)/2*20</t>
  </si>
  <si>
    <t>"staničení 0,100-0,120" (2,55+2,6)/2*20</t>
  </si>
  <si>
    <t>"staničení 0,120-0,140" (2,6+2,6)/2*20</t>
  </si>
  <si>
    <t>"staničení 0,140-0,160" (2,6+2,65)/2*20</t>
  </si>
  <si>
    <t>"staničení 0,160-0,180" (2,65+2,1)/2*20</t>
  </si>
  <si>
    <t>"staničení 0,180-0,200" (2,1+2,1)/2*20</t>
  </si>
  <si>
    <t>"staničení 0,200-0,220" (2,1+2,1)/2*20</t>
  </si>
  <si>
    <t>"staničení 0,220-0,240" (2,1+2,4)/2*20</t>
  </si>
  <si>
    <t>"staničení 0,240-0,260" (2,4+3,6)/2*20</t>
  </si>
  <si>
    <t>"staničení 0,260-0,280" (3,6+2,65)/2*20</t>
  </si>
  <si>
    <t>"staničení 0,280-0,300" (2,65+2,25)/2*20</t>
  </si>
  <si>
    <t>"staničení 0,300-0,320" (2,25+2,15)/2*20</t>
  </si>
  <si>
    <t>"staničení 0,320-0,340" (2,15+1,9)/2*20</t>
  </si>
  <si>
    <t>"staničení 0,340-0,360" (1,9+2,4)/2*20</t>
  </si>
  <si>
    <t>"staničení 0,360-0,380" (2,4+1,25)/2*20</t>
  </si>
  <si>
    <t>"staničení 0,380-0,400" (1,25+1,85)/2*20</t>
  </si>
  <si>
    <t>"staničení 0,400-0,440" (1,85+2,9)/2*20</t>
  </si>
  <si>
    <t>"staničení 0,440-0,460" (2,9+2,4)/2*20</t>
  </si>
  <si>
    <t>"staničení 0,460-0,480" (2,4+2,05)/2*20</t>
  </si>
  <si>
    <t>"staničení 0,480-0,500" (2,05+2,25)/2*20</t>
  </si>
  <si>
    <t>"staničení 0,500-0,520" (2,25+2,2)/2*20</t>
  </si>
  <si>
    <t>"staničení 0,520-0,540" (2,2+2,2)/2*20</t>
  </si>
  <si>
    <t>"staničení 0,540-0,560" (2,2+2,2)/2*20</t>
  </si>
  <si>
    <t>"staničení 0,560-0,580" (2,2+2,15)/2*20</t>
  </si>
  <si>
    <t>"staničení 0,580-0,600" (2,15+2,1)/2*20</t>
  </si>
  <si>
    <t>"staničení 0,600-0,620" (2,1+1,45)/2*20</t>
  </si>
  <si>
    <t>"staničení 0,620-0,640" (1,45+1,9)/2*20</t>
  </si>
  <si>
    <t>"staničení 0,640-0,660" (1,9+2,35)/2*20</t>
  </si>
  <si>
    <t>"staničení 0,660-0,680" (2,35+2,25)/2*20</t>
  </si>
  <si>
    <t>"staničení 0,680-0,700" (2,25+1,8)/2*20</t>
  </si>
  <si>
    <t>"staničení 0,700-0,720" (1,8+1,7)/2*20</t>
  </si>
  <si>
    <t>"staničení 0,720-0,740" (1,7+1,1)/2*20</t>
  </si>
  <si>
    <t>"staničení 0,740-0,760" (1,1+0,8)/2*20</t>
  </si>
  <si>
    <t>"staničení 0,760-0,780" (0,8+0,8)/2*20</t>
  </si>
  <si>
    <t>"staničení 0,780-0,800" (0,8+1,25)/2*20</t>
  </si>
  <si>
    <t>"staničení 0,800-0,820" (1,25+1,8)/2*20</t>
  </si>
  <si>
    <t>"staničení 0,820-0,840" (1,8+2,1)/2*20</t>
  </si>
  <si>
    <t>"staničení 0,840-0,860" (2,1+1,85)/2*20</t>
  </si>
  <si>
    <t>"staničení 0,860-0,880" (1,85+2,1)/2*20</t>
  </si>
  <si>
    <t>"staničení 0,880-0,900" (2,1+1,9)/2*20</t>
  </si>
  <si>
    <t>"staničení 0,900-0,920" (1,9+1,9)/2*20</t>
  </si>
  <si>
    <t>"staničení 0,920-0,940" (1,9+3,45)/2*20</t>
  </si>
  <si>
    <t>"staničení 0,940-0,960" (3,45+2,15)/2*20</t>
  </si>
  <si>
    <t>"staničení 0,960-0,980" (2,15+2,4)/2*20</t>
  </si>
  <si>
    <t>"staničení 0,980-1,000" (2,4+2,4)/2*20</t>
  </si>
  <si>
    <t>"staničení 1,000-1,020" (2,4+2,2)/2*20</t>
  </si>
  <si>
    <t>"staničení 1,020-1,040" (2,2+2,0)/2*20</t>
  </si>
  <si>
    <t>"staničení 1,040-1,060" (2,0+1,85)/2*20</t>
  </si>
  <si>
    <t>"staničení 1,060-1,080" (1,85+1,95)/2*20</t>
  </si>
  <si>
    <t>"staničení 1,080-1,100" (1,95+2,3)/2*20</t>
  </si>
  <si>
    <t>"staničení 1,100-1,120" (2,3+2,45)/2*20</t>
  </si>
  <si>
    <t>"staničení 1,120-1,140" (2,45+2,35)/2*20</t>
  </si>
  <si>
    <t>"staničení 1,140-1,160" (2,35+2,5)/2*20</t>
  </si>
  <si>
    <t>"staničení 1,160-1,180" (2,5+2,15)/2*20</t>
  </si>
  <si>
    <t>"staničení 1,180-1,200" (2,15+1,95)/2*20</t>
  </si>
  <si>
    <t>"staničení 1,200-1,220" (1,95+2,2)/2*20</t>
  </si>
  <si>
    <t>"staničení 1,220-1,240" (2,2+2,35)/2*20</t>
  </si>
  <si>
    <t>"staničení 1,240-1,260" (2,35+2,5)/2*20</t>
  </si>
  <si>
    <t>"staničení 1,260-1,280" (2,5+2,25)/2*20</t>
  </si>
  <si>
    <t>"staničení 1,280-1,300" (2,25+2,5)/2*20</t>
  </si>
  <si>
    <t>"staničení 1,300-1,320" (2,5+2,15)/2*20</t>
  </si>
  <si>
    <t>"staničení 1,320-1,340" (2,15+2,0)/2*20</t>
  </si>
  <si>
    <t>"staničení 1,340-1,360" (2,0+2,2)/2*20</t>
  </si>
  <si>
    <t>"staničení 1,360-1,380" (2,2+2,1)/2*20</t>
  </si>
  <si>
    <t>"staničení 1,380-1,400" (2,1+3,05)/2*20</t>
  </si>
  <si>
    <t>"staničení 1,400-1,420" (3,05+2,3)/2*20</t>
  </si>
  <si>
    <t>"staničení 1,420-1,440" (2,3+1,9)/2*20</t>
  </si>
  <si>
    <t>"staničení 1,440-1,460" (1,9+2,0)/2*20</t>
  </si>
  <si>
    <t>"staničení 1,460-1,480" (2,0+2,8)/2*20</t>
  </si>
  <si>
    <t>"staničení 1,480-1,500" (2,8+2,7)/2*20</t>
  </si>
  <si>
    <t>"staničení 1,500-1,520" (2,7+2,15)/2*20</t>
  </si>
  <si>
    <t>"staničení 1,520-1,540" (2,15+2,2)/2*20</t>
  </si>
  <si>
    <t>"staničení 1,540-1,560" (2,2+1,95)/2*20</t>
  </si>
  <si>
    <t>"staničení 1,560-1,580" (1,95+1,55)/2*20</t>
  </si>
  <si>
    <t>"staničení 1,580-1,600" (1,55+1,95)/2*20</t>
  </si>
  <si>
    <t>"staničení 1,600-1,620" (1,95+1,85)/2*20</t>
  </si>
  <si>
    <t>"staničení 1,620-1,640" (1,85+2,75)/2*20</t>
  </si>
  <si>
    <t>"staničení 1,640-1,654" (2,75+2,4)/2*14</t>
  </si>
  <si>
    <t>odkop</t>
  </si>
  <si>
    <t>19</t>
  </si>
  <si>
    <t>129253101</t>
  </si>
  <si>
    <t>Čištění otevřených koryt vodotečí šíře dna do 5 m hl do 2,5 m v hornině třídy těžitelnosti I skupiny 3 strojně</t>
  </si>
  <si>
    <t>-55867836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</si>
  <si>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</si>
  <si>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https://podminky.urs.cz/item/CS_URS_2021_01/129253101</t>
  </si>
  <si>
    <t>"dno koryta"2*30*1,5</t>
  </si>
  <si>
    <t>20</t>
  </si>
  <si>
    <t>131251203</t>
  </si>
  <si>
    <t>Hloubení jam zapažených v hornině třídy těžitelnosti I, skupiny 3 objem do 100 m3 strojně</t>
  </si>
  <si>
    <t>-1344615754</t>
  </si>
  <si>
    <t>Hloubení zapažených jam a zářezů strojně s urovnáním dna do předepsaného profilu a spádu v hornině třídy těžitelnosti I skupiny 3 přes 50 do 100 m3</t>
  </si>
  <si>
    <t>https://podminky.urs.cz/item/CS_URS_2021_01/131251203</t>
  </si>
  <si>
    <t>"propustek vč.dlažby a prahů" 2,3*1,5*7,5+2,3*(8,6-1,5)*7,5*0,5+2*2,9*6</t>
  </si>
  <si>
    <t>133212012</t>
  </si>
  <si>
    <t>Hloubení šachet v hornině třídy těžitelnosti I, skupiny 3, plocha výkopu do 20 m2 ručně</t>
  </si>
  <si>
    <t>1216930061</t>
  </si>
  <si>
    <t>Hloubení šachet ručně zapažených i nezapažených v horninách třídy těžitelnosti I skupiny 3, půdorysná plocha výkopu přes 4 do 20 m2</t>
  </si>
  <si>
    <t>https://podminky.urs.cz/item/CS_URS_2021_01/133212012</t>
  </si>
  <si>
    <t>"dle PD D.1.4"2*3*1,55*2</t>
  </si>
  <si>
    <t>"ul.vp."1,5*1,5*1,5</t>
  </si>
  <si>
    <t>22</t>
  </si>
  <si>
    <t>162201411</t>
  </si>
  <si>
    <t>Vodorovné přemístění kmenů stromů listnatých do 1 km D kmene do 300 mm</t>
  </si>
  <si>
    <t>2098685413</t>
  </si>
  <si>
    <t>Vodorovné přemístění větví, kmenů nebo pařezů s naložením, složením a dopravou do 1000 m kmenů stromů listnatých, průměru přes 100 do 300 mm</t>
  </si>
  <si>
    <t>https://podminky.urs.cz/item/CS_URS_2021_01/162201411</t>
  </si>
  <si>
    <t>"dle pol.č.112151112"4</t>
  </si>
  <si>
    <t>23</t>
  </si>
  <si>
    <t>162201416</t>
  </si>
  <si>
    <t>Vodorovné přemístění kmenů stromů jehličnatých do 1 km D kmene do 500 mm</t>
  </si>
  <si>
    <t>-1034385122</t>
  </si>
  <si>
    <t>Vodorovné přemístění větví, kmenů nebo pařezů s naložením, složením a dopravou do 1000 m kmenů stromů jehličnatých, průměru přes 300 do 500 mm</t>
  </si>
  <si>
    <t>https://podminky.urs.cz/item/CS_URS_2021_01/162201416</t>
  </si>
  <si>
    <t>"dle pol.č.112101122"2</t>
  </si>
  <si>
    <t>24</t>
  </si>
  <si>
    <t>162201421</t>
  </si>
  <si>
    <t>Vodorovné přemístění pařezů do 1 km D do 300 mm</t>
  </si>
  <si>
    <t>1971397443</t>
  </si>
  <si>
    <t>Vodorovné přemístění větví, kmenů nebo pařezů s naložením, složením a dopravou do 1000 m pařezů kmenů, průměru přes 100 do 300 mm</t>
  </si>
  <si>
    <t>https://podminky.urs.cz/item/CS_URS_2021_01/162201421</t>
  </si>
  <si>
    <t>25</t>
  </si>
  <si>
    <t>162201422</t>
  </si>
  <si>
    <t>Vodorovné přemístění pařezů do 1 km D do 500 mm</t>
  </si>
  <si>
    <t>1264340856</t>
  </si>
  <si>
    <t>Vodorovné přemístění větví, kmenů nebo pařezů s naložením, složením a dopravou do 1000 m pařezů kmenů, průměru přes 300 do 500 mm</t>
  </si>
  <si>
    <t>https://podminky.urs.cz/item/CS_URS_2021_01/162201422</t>
  </si>
  <si>
    <t>"dle pol.č.112201134"2</t>
  </si>
  <si>
    <t>26</t>
  </si>
  <si>
    <t>162301951</t>
  </si>
  <si>
    <t>Příplatek k vodorovnému přemístění kmenů stromů listnatých D kmene do 300 mm ZKD 1 km</t>
  </si>
  <si>
    <t>1070167387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</si>
  <si>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</si>
  <si>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https://podminky.urs.cz/item/CS_URS_2021_01/162301951</t>
  </si>
  <si>
    <t>"do 20km dle pol.č.162201411"4*19</t>
  </si>
  <si>
    <t>27</t>
  </si>
  <si>
    <t>162301962</t>
  </si>
  <si>
    <t>Příplatek k vodorovnému přemístění kmenů stromů jehličnatých D kmene do 500 mm ZKD 1 km</t>
  </si>
  <si>
    <t>1395264230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</si>
  <si>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</si>
  <si>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>https://podminky.urs.cz/item/CS_URS_2021_01/162301962</t>
  </si>
  <si>
    <t>19*2</t>
  </si>
  <si>
    <t>28</t>
  </si>
  <si>
    <t>162301971</t>
  </si>
  <si>
    <t>Příplatek k vodorovnému přemístění pařezů D 300 mm ZKD 1 km</t>
  </si>
  <si>
    <t>1828294127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</si>
  <si>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</si>
  <si>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https://podminky.urs.cz/item/CS_URS_2021_01/162301971</t>
  </si>
  <si>
    <t>"do 20km dle pol.č.162201421"19*4</t>
  </si>
  <si>
    <t>29</t>
  </si>
  <si>
    <t>162301972</t>
  </si>
  <si>
    <t>Příplatek k vodorovnému přemístění pařezů D 500 mm ZKD 1 km</t>
  </si>
  <si>
    <t>1660566557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</si>
  <si>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</si>
  <si>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https://podminky.urs.cz/item/CS_URS_2021_01/162301972</t>
  </si>
  <si>
    <t>19*4</t>
  </si>
  <si>
    <t>30</t>
  </si>
  <si>
    <t>162351104</t>
  </si>
  <si>
    <t>Vodorovné přemístění do 1000 m výkopku/sypaniny z horniny třídy těžitelnosti I, skupiny 1 až 3</t>
  </si>
  <si>
    <t>-511638716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</si>
  <si>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</si>
  <si>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https://podminky.urs.cz/item/CS_URS_2021_01/162351104</t>
  </si>
  <si>
    <t>"odvoz zeminy na meziskládku"</t>
  </si>
  <si>
    <t>"zemina pro jímku, tam a zpět"(2*6*0,1)*2</t>
  </si>
  <si>
    <t>"ornice pro stavbu, tam a zpět"(2*6*0,3+1540,5*0,1)*2</t>
  </si>
  <si>
    <t>31</t>
  </si>
  <si>
    <t>162751117</t>
  </si>
  <si>
    <t>Vodorovné přemístění do 10000 m výkopku/sypaniny z horniny třídy těžitelnosti I, skupiny 1 až 3</t>
  </si>
  <si>
    <t>1449705321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</si>
  <si>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</si>
  <si>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https://podminky.urs.cz/item/CS_URS_2021_01/162751117</t>
  </si>
  <si>
    <t>"odkopávky"3360,55+192,72</t>
  </si>
  <si>
    <t>"drn"1540,5*0,1</t>
  </si>
  <si>
    <t>"pročištění koryta"90</t>
  </si>
  <si>
    <t>"šachty, jámy"121,91+21,975</t>
  </si>
  <si>
    <t>"zemní práce kolem propustku"-40</t>
  </si>
  <si>
    <t>32</t>
  </si>
  <si>
    <t>162751119</t>
  </si>
  <si>
    <t>Příplatek k vodorovnému přemístění výkopku/sypaniny z horniny třídy těžitelnosti I, skupiny 1 až 3 ZKD 1000 m přes 10000 m</t>
  </si>
  <si>
    <t>-1607397037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</si>
  <si>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</si>
  <si>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https://podminky.urs.cz/item/CS_URS_2021_01/162751119</t>
  </si>
  <si>
    <t>"do 30km"3901,205*20</t>
  </si>
  <si>
    <t>33</t>
  </si>
  <si>
    <t>167151111</t>
  </si>
  <si>
    <t>Nakládání výkopku z hornin třídy těžitelnosti I, skupiny 1 až 3 přes 100 m3</t>
  </si>
  <si>
    <t>-677000044</t>
  </si>
  <si>
    <t>Nakládání, skládání a překládání neulehlého výkopku nebo sypaniny strojně nakládání, množství přes 100 m3, z hornin třídy těžitelnosti I, skupiny 1 až 3</t>
  </si>
  <si>
    <t>https://podminky.urs.cz/item/CS_URS_2021_01/167151111</t>
  </si>
  <si>
    <t>"zemina pro jímku, tam a zpět"2*6*0,1</t>
  </si>
  <si>
    <t>"ornice pro stavbu, tam a zpět"2*6*0,3+1540,5*0,1</t>
  </si>
  <si>
    <t>34</t>
  </si>
  <si>
    <t>171153101</t>
  </si>
  <si>
    <t xml:space="preserve">Zemní hrázky melioračních kanálů z horniny třídy těžitelnosti I a II, skupiny 1 až 4 </t>
  </si>
  <si>
    <t>-535367388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</si>
  <si>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</si>
  <si>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https://podminky.urs.cz/item/CS_URS_2021_01/171153101</t>
  </si>
  <si>
    <t>"při provádění propustku"2*4*1,5*1,5</t>
  </si>
  <si>
    <t>35</t>
  </si>
  <si>
    <t>171201231</t>
  </si>
  <si>
    <t>Poplatek za uložení zeminy a kamení na recyklační skládce (skládkovné) kód odpadu 17 05 04</t>
  </si>
  <si>
    <t>t</t>
  </si>
  <si>
    <t>-476924621</t>
  </si>
  <si>
    <t>Poplatek za uložení stavebního odpadu na recyklační skládce (skládkovné) zeminy a kamení zatříděného do Katalogu odpadů pod kódem 17 05 04</t>
  </si>
  <si>
    <t>https://podminky.urs.cz/item/CS_URS_2021_01/171201231</t>
  </si>
  <si>
    <t>3901,205*1,85</t>
  </si>
  <si>
    <t>36</t>
  </si>
  <si>
    <t>171211101</t>
  </si>
  <si>
    <t>Uložení sypaniny do násypů nezhutněných ručně</t>
  </si>
  <si>
    <t>848221846</t>
  </si>
  <si>
    <t>Uložení sypanin do násypů ručně s rozprostřením sypaniny ve vrstvách a s hrubým urovnáním nezhutněných jakékoliv třídy těžitelnosti</t>
  </si>
  <si>
    <t>https://podminky.urs.cz/item/CS_URS_2021_01/171211101</t>
  </si>
  <si>
    <t>"vsakovací jáma - hlinito písčitá zemina ze stavby"2*3*0,1*2</t>
  </si>
  <si>
    <t>"terénní práce kolem propustku"40</t>
  </si>
  <si>
    <t>37</t>
  </si>
  <si>
    <t>171251201</t>
  </si>
  <si>
    <t>Uložení sypaniny na skládky nebo meziskládky</t>
  </si>
  <si>
    <t>-278076859</t>
  </si>
  <si>
    <t>Uložení sypaniny na skládky nebo meziskládky bez hutnění s upravením uložené sypaniny do předepsaného tvaru</t>
  </si>
  <si>
    <t>https://podminky.urs.cz/item/CS_URS_2021_01/171251201</t>
  </si>
  <si>
    <t>"na trvalou skládku"3901,205</t>
  </si>
  <si>
    <t>"na meziskládku"158,85</t>
  </si>
  <si>
    <t>38</t>
  </si>
  <si>
    <t>174151101</t>
  </si>
  <si>
    <t>Zásyp jam, šachet rýh nebo kolem objektů sypaninou se zhutněním</t>
  </si>
  <si>
    <t>1448881122</t>
  </si>
  <si>
    <t>Zásyp sypaninou z jakékoliv horniny strojně s uložením výkopku ve vrstvách se zhutněním jam, šachet, rýh nebo kolem objektů v těchto vykopávkách</t>
  </si>
  <si>
    <t>https://podminky.urs.cz/item/CS_URS_2021_01/174151101</t>
  </si>
  <si>
    <t>zásyp</t>
  </si>
  <si>
    <t>"propustek" 7,3*6,3+4*8,6*0,4</t>
  </si>
  <si>
    <t>"ulični vpust"1,5</t>
  </si>
  <si>
    <t>39</t>
  </si>
  <si>
    <t>M</t>
  </si>
  <si>
    <t>58344171</t>
  </si>
  <si>
    <t>štěrkodrť frakce 0/32</t>
  </si>
  <si>
    <t>1586207026</t>
  </si>
  <si>
    <t>61,25*1,9</t>
  </si>
  <si>
    <t>40</t>
  </si>
  <si>
    <t>181351005</t>
  </si>
  <si>
    <t>Rozprostření ornice tl vrstvy do 300 mm pl do 100 m2 v rovině nebo ve svahu do 1:5 strojně</t>
  </si>
  <si>
    <t>1975459518</t>
  </si>
  <si>
    <t>Rozprostření a urovnání ornice v rovině nebo ve svahu sklonu do 1:5 strojně při souvislé ploše do 100 m2, tl. vrstvy přes 250 do 300 mm</t>
  </si>
  <si>
    <t>https://podminky.urs.cz/item/CS_URS_2021_01/181351005</t>
  </si>
  <si>
    <t>"vsakovací jáma"2*3 *2</t>
  </si>
  <si>
    <t>41</t>
  </si>
  <si>
    <t>181351103</t>
  </si>
  <si>
    <t>Rozprostření ornice tl vrstvy do 200 mm pl do 500 m2 v rovině nebo ve svahu do 1:5 strojně</t>
  </si>
  <si>
    <t>1353086102</t>
  </si>
  <si>
    <t>Rozprostření a urovnání ornice v rovině nebo ve svahu sklonu do 1:5 strojně při souvislé ploše přes 100 do 500 m2, tl. vrstvy do 200 mm</t>
  </si>
  <si>
    <t>https://podminky.urs.cz/item/CS_URS_2021_01/181351103</t>
  </si>
  <si>
    <t>"zatravnění pozemku podél cesty v prům.šířce 0,5m"1540,5</t>
  </si>
  <si>
    <t>42</t>
  </si>
  <si>
    <t>181451121</t>
  </si>
  <si>
    <t>Založení lučního trávníku výsevem plochy přes 1000 m2 v rovině a ve svahu do 1:5</t>
  </si>
  <si>
    <t>-2105616025</t>
  </si>
  <si>
    <t>Založení trávníku na půdě předem připravené plochy přes 1000 m2 výsevem včetně utažení lučního v rovině nebo na svahu do 1:5</t>
  </si>
  <si>
    <t>https://podminky.urs.cz/item/CS_URS_2021_01/181451121</t>
  </si>
  <si>
    <t>43</t>
  </si>
  <si>
    <t>005724800.R</t>
  </si>
  <si>
    <t>osivo (obohacenou travní směs např. ŽIVA- viz popis v TZ IP1), výsevek 30kg/ha</t>
  </si>
  <si>
    <t>kg</t>
  </si>
  <si>
    <t>2039968941</t>
  </si>
  <si>
    <t>osivo (obohacenou travní směs např. ŽIVA- viz popis v TZ), výsevek 30kg/ha</t>
  </si>
  <si>
    <t>1540,5*0,0030</t>
  </si>
  <si>
    <t>44</t>
  </si>
  <si>
    <t>181951112</t>
  </si>
  <si>
    <t>Úprava pláně v hornině třídy těžitelnosti I, skupiny 1 až 3 se zhutněním strojně</t>
  </si>
  <si>
    <t>317519811</t>
  </si>
  <si>
    <t>Úprava pláně vyrovnáním výškových rozdílů strojně v hornině třídy těžitelnosti I, skupiny 1 až 3 se zhutněním</t>
  </si>
  <si>
    <t>https://podminky.urs.cz/item/CS_URS_2021_01/181951112</t>
  </si>
  <si>
    <t>"polní cesta"6132,5*1,25</t>
  </si>
  <si>
    <t>"obnova vozovky"416*1,05</t>
  </si>
  <si>
    <t>45</t>
  </si>
  <si>
    <t>182151111</t>
  </si>
  <si>
    <t>Svahování v zářezech v hornině třídy těžitelnosti I, skupiny 1 až 3 strojně</t>
  </si>
  <si>
    <t>-1788756138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</si>
  <si>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</si>
  <si>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https://podminky.urs.cz/item/CS_URS_2021_01/182151111</t>
  </si>
  <si>
    <t>"korytu"15*5*2</t>
  </si>
  <si>
    <t>46</t>
  </si>
  <si>
    <t>184818242</t>
  </si>
  <si>
    <t>Ochrana kmene průměru přes 300 do 500 mm bedněním výšky přes 2 do 3 m</t>
  </si>
  <si>
    <t>-735570993</t>
  </si>
  <si>
    <t>Ochrana kmene bedněním před poškozením stavebním provozem zřízení včetně odstranění výšky bednění přes 2 do 3 m průměru kmene přes 300 do 500 mm</t>
  </si>
  <si>
    <t>https://podminky.urs.cz/item/CS_URS_2021_01/184818242</t>
  </si>
  <si>
    <t>"dle potřeby"8</t>
  </si>
  <si>
    <t>47</t>
  </si>
  <si>
    <t>185804312</t>
  </si>
  <si>
    <t>Zalití rostlin vodou plocha přes 20 m2</t>
  </si>
  <si>
    <t>1985400671</t>
  </si>
  <si>
    <t>Zalití rostlin vodou plochy záhonů jednotlivě přes 20 m2</t>
  </si>
  <si>
    <t>https://podminky.urs.cz/item/CS_URS_2021_01/185804312</t>
  </si>
  <si>
    <t>"travnatá plocha"1540,5*0,02*2</t>
  </si>
  <si>
    <t>48</t>
  </si>
  <si>
    <t>185851121</t>
  </si>
  <si>
    <t>Dovoz vody pro zálivku rostlin za vzdálenost do 1000 m</t>
  </si>
  <si>
    <t>1876440505</t>
  </si>
  <si>
    <t>Dovoz vody pro zálivku rostlin na vzdálenost do 1000 m</t>
  </si>
  <si>
    <t>https://podminky.urs.cz/item/CS_URS_2021_01/185851121</t>
  </si>
  <si>
    <t>"dle pol.185804312"61,62</t>
  </si>
  <si>
    <t>49</t>
  </si>
  <si>
    <t>185851129</t>
  </si>
  <si>
    <t>Příplatek k dovozu vody pro zálivku rostlin do 1000 m ZKD 1000 m</t>
  </si>
  <si>
    <t>-2005074177</t>
  </si>
  <si>
    <t>Dovoz vody pro zálivku rostlin Příplatek k ceně za každých dalších i započatých 1000 m</t>
  </si>
  <si>
    <t>https://podminky.urs.cz/item/CS_URS_2021_01/185851129</t>
  </si>
  <si>
    <t>" do 10km"9*61,62</t>
  </si>
  <si>
    <t>Zakládání</t>
  </si>
  <si>
    <t>50</t>
  </si>
  <si>
    <t>211531111</t>
  </si>
  <si>
    <t>Výplň odvodňovacích žeber nebo trativodů kamenivem hrubým drceným frakce 16 až 63 mm</t>
  </si>
  <si>
    <t>-1163659416</t>
  </si>
  <si>
    <t>Výplň kamenivem do rýh odvodňovacích žeber nebo trativodů bez zhutnění, s úpravou povrchu výplně kamenivem hrubým drceným frakce 16 až 63 mm</t>
  </si>
  <si>
    <t>https://podminky.urs.cz/item/CS_URS_2021_01/211531111</t>
  </si>
  <si>
    <t>"vsakovací jáma fr.16/32"2*3*1,0*2</t>
  </si>
  <si>
    <t>51</t>
  </si>
  <si>
    <t>211571112</t>
  </si>
  <si>
    <t>Výplň odvodňovacích žeber nebo trativodů štěrkopískem netříděným</t>
  </si>
  <si>
    <t>-412889435</t>
  </si>
  <si>
    <t>Výplň kamenivem do rýh odvodňovacích žeber nebo trativodů bez zhutnění, s úpravou povrchu výplně štěrkopískem netříděným</t>
  </si>
  <si>
    <t>https://podminky.urs.cz/item/CS_URS_2021_01/211571112</t>
  </si>
  <si>
    <t>"vsakovací jáma fr.0/4"2*3*0,15*2</t>
  </si>
  <si>
    <t>52</t>
  </si>
  <si>
    <t>211971110</t>
  </si>
  <si>
    <t>Zřízení opláštění žeber nebo trativodů geotextilií v rýze nebo zářezu sklonu do 1:2</t>
  </si>
  <si>
    <t>766465197</t>
  </si>
  <si>
    <t>Zřízení opláštění výplně z geotextilie odvodňovacích žeber nebo trativodů v rýze nebo zářezu se stěnami šikmými o sklonu do 1:2</t>
  </si>
  <si>
    <t>https://podminky.urs.cz/item/CS_URS_2021_01/211971110</t>
  </si>
  <si>
    <t>"podélná drenáž"1657*2,5</t>
  </si>
  <si>
    <t>53</t>
  </si>
  <si>
    <t>69311059</t>
  </si>
  <si>
    <t>geotextilie netkaná separační, ochranná, filtrační, drenážní PP 150g/m2</t>
  </si>
  <si>
    <t>2082646903</t>
  </si>
  <si>
    <t>4142,5*1,02</t>
  </si>
  <si>
    <t>54</t>
  </si>
  <si>
    <t>211971122</t>
  </si>
  <si>
    <t>Zřízení opláštění žeber nebo trativodů geotextilií v rýze nebo zářezu přes 1:2 š přes 2,5 m</t>
  </si>
  <si>
    <t>2134522135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</si>
  <si>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</si>
  <si>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https://podminky.urs.cz/item/CS_URS_2021_01/211971122</t>
  </si>
  <si>
    <t>"vsakovací jáma"(10*1,6+2*3*3)*2</t>
  </si>
  <si>
    <t>55</t>
  </si>
  <si>
    <t>69311060</t>
  </si>
  <si>
    <t>geotextilie netkaná separační, ochranná, filtrační, drenážní PP 200g/m2</t>
  </si>
  <si>
    <t>-1622683295</t>
  </si>
  <si>
    <t>68*1,1</t>
  </si>
  <si>
    <t>74,8*1,1845 'Přepočtené koeficientem množství</t>
  </si>
  <si>
    <t>56</t>
  </si>
  <si>
    <t>212751106</t>
  </si>
  <si>
    <t>Trativod z drenážních trubek flexibilních PVC-U SN 4 perforace 360° včetně lože otevřený výkop DN 160 pro meliorace</t>
  </si>
  <si>
    <t>m</t>
  </si>
  <si>
    <t>1465783480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</si>
  <si>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</si>
  <si>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https://podminky.urs.cz/item/CS_URS_2021_01/212751106</t>
  </si>
  <si>
    <t>"dle PD D.1.4 a C.3"1657</t>
  </si>
  <si>
    <t>57</t>
  </si>
  <si>
    <t>213141113</t>
  </si>
  <si>
    <t>Zřízení vrstvy z geotextilie v rovině nebo ve sklonu do 1:5 š do 8,5 m</t>
  </si>
  <si>
    <t>-655488041</t>
  </si>
  <si>
    <t>Zřízení vrstvy z geotextilie filtrační, separační, odvodňovací, ochranné, výztužné nebo protierozní v rovině nebo ve sklonu do 1:5, šířky přes 6 do 8,5 m</t>
  </si>
  <si>
    <t>https://podminky.urs.cz/item/CS_URS_2021_01/213141113</t>
  </si>
  <si>
    <t>"sanace akt.zóny"416*1,05</t>
  </si>
  <si>
    <t>58</t>
  </si>
  <si>
    <t>69311082</t>
  </si>
  <si>
    <t>geotextilie netkaná separační, ochranná, filtrační, drenážní PP 500g/m2</t>
  </si>
  <si>
    <t>1265629631</t>
  </si>
  <si>
    <t>436,8*1,05</t>
  </si>
  <si>
    <t>59</t>
  </si>
  <si>
    <t>213141133</t>
  </si>
  <si>
    <t>Zřízení vrstvy z geotextilie ve sklonu do 1:1 š do 8,5 m</t>
  </si>
  <si>
    <t>-932653475</t>
  </si>
  <si>
    <t>Zřízení vrstvy z geotextilie filtrační, separační, odvodňovací, ochranné, výztužné nebo protierozní ve sklonu přes 1:2 do 1:1, šířky přes 6 do 8,5 m</t>
  </si>
  <si>
    <t>https://podminky.urs.cz/item/CS_URS_2021_01/213141133</t>
  </si>
  <si>
    <t>"propustek" 6,3*(3,4+1,5+3,4)</t>
  </si>
  <si>
    <t>60</t>
  </si>
  <si>
    <t>69311068</t>
  </si>
  <si>
    <t>geotextilie netkaná separační, ochranná, filtrační, drenážní PP 300g/m2</t>
  </si>
  <si>
    <t>-1192454251</t>
  </si>
  <si>
    <t>52,29*1,2</t>
  </si>
  <si>
    <t>61</t>
  </si>
  <si>
    <t>274313511</t>
  </si>
  <si>
    <t>Základové pásy z betonu tř. C 12/15</t>
  </si>
  <si>
    <t>-467981855</t>
  </si>
  <si>
    <t>Základy z betonu prostého pasy betonu kamenem neprokládaného tř. C 12/15</t>
  </si>
  <si>
    <t>https://podminky.urs.cz/item/CS_URS_2021_01/274313511</t>
  </si>
  <si>
    <t>P</t>
  </si>
  <si>
    <t>Poznámka k položce:_x000d_
C12/15 X0</t>
  </si>
  <si>
    <t>"podkladní beton propustku" 2*8,6*2,18*0,1</t>
  </si>
  <si>
    <t>62</t>
  </si>
  <si>
    <t>274313811</t>
  </si>
  <si>
    <t>Základové pásy z betonu tř. C 25/30</t>
  </si>
  <si>
    <t>1372179366</t>
  </si>
  <si>
    <t>Základy z betonu prostého pasy betonu kamenem neprokládaného tř. C 25/30</t>
  </si>
  <si>
    <t>https://podminky.urs.cz/item/CS_URS_2021_01/274313811</t>
  </si>
  <si>
    <t>Poznámka k položce:_x000d_
C25/30 nXF3</t>
  </si>
  <si>
    <t>"betonový práh v korytu" 2*0,3*0,5*5</t>
  </si>
  <si>
    <t>63</t>
  </si>
  <si>
    <t>274321511</t>
  </si>
  <si>
    <t>Základové pasy ze ŽB bez zvýšených nároků na prostředí tř. C 25/30</t>
  </si>
  <si>
    <t>976505294</t>
  </si>
  <si>
    <t>Základy z betonu železového (bez výztuže) pasy z betonu bez zvláštních nároků na prostředí tř. C 25/30</t>
  </si>
  <si>
    <t>https://podminky.urs.cz/item/CS_URS_2021_01/274321511</t>
  </si>
  <si>
    <t>Poznámka k položce:_x000d_
C25/30 XA1</t>
  </si>
  <si>
    <t>"monolitické základy propustku" 2*8,6*2*0,7</t>
  </si>
  <si>
    <t>64</t>
  </si>
  <si>
    <t>274351121</t>
  </si>
  <si>
    <t>Zřízení bednění základových pasů rovného</t>
  </si>
  <si>
    <t>-248135457</t>
  </si>
  <si>
    <t>Bednění základů pasů rovné zřízení</t>
  </si>
  <si>
    <t>https://podminky.urs.cz/item/CS_URS_2021_01/274351121</t>
  </si>
  <si>
    <t>"podkladní beton propustku" 2*(8,6*2+2,18*2)*0,1</t>
  </si>
  <si>
    <t>"monolitický základ propustku" 2*(8,6*2+2*2)*0,7</t>
  </si>
  <si>
    <t>"betonový práh v korytu" 2*5*(0,3*2+0,5*2)</t>
  </si>
  <si>
    <t>65</t>
  </si>
  <si>
    <t>274351122</t>
  </si>
  <si>
    <t>Odstranění bednění základových pasů rovného</t>
  </si>
  <si>
    <t>1350780967</t>
  </si>
  <si>
    <t>Bednění základů pasů rovné odstranění</t>
  </si>
  <si>
    <t>https://podminky.urs.cz/item/CS_URS_2021_01/274351122</t>
  </si>
  <si>
    <t>"dle pol.č.2743511121"49,992</t>
  </si>
  <si>
    <t>66</t>
  </si>
  <si>
    <t>274361821</t>
  </si>
  <si>
    <t>Výztuž základových pasů betonářskou ocelí 10 505 (R)</t>
  </si>
  <si>
    <t>-1756362033</t>
  </si>
  <si>
    <t>Výztuž základů pasů z betonářské oceli 10 505 (R) nebo BSt 500</t>
  </si>
  <si>
    <t>https://podminky.urs.cz/item/CS_URS_2021_01/274361821</t>
  </si>
  <si>
    <t>"monolitický základ propustku" 2*8,6*2*0,7*0,12</t>
  </si>
  <si>
    <t>Svislé a kompletní konstrukce</t>
  </si>
  <si>
    <t>67</t>
  </si>
  <si>
    <t>317322711</t>
  </si>
  <si>
    <t>Římsy nebo žlabové římsy ze ŽB tř. C 35/45</t>
  </si>
  <si>
    <t>518050731</t>
  </si>
  <si>
    <t>Římsy nebo žlabové římsy z betonu železového (bez výztuže) tř. C 35/45</t>
  </si>
  <si>
    <t>https://podminky.urs.cz/item/CS_URS_2021_01/317322711</t>
  </si>
  <si>
    <t>Poznámka k položce:_x000d_
C35/45 XF4, XD3</t>
  </si>
  <si>
    <t>"římsy propustku" 8,6*0,3*2</t>
  </si>
  <si>
    <t>68</t>
  </si>
  <si>
    <t>317351105</t>
  </si>
  <si>
    <t>Zřízení bednění říms a žlabových říms v do 6 m</t>
  </si>
  <si>
    <t>1529845382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</si>
  <si>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</si>
  <si>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https://podminky.urs.cz/item/CS_URS_2021_01/317351105</t>
  </si>
  <si>
    <t>"římsy propustku" (8,6*(0,3+0,5+0,2)+0,3*2)*2</t>
  </si>
  <si>
    <t>69</t>
  </si>
  <si>
    <t>317351106</t>
  </si>
  <si>
    <t>Odstranění bednění říms a žlabových říms v do 6 m</t>
  </si>
  <si>
    <t>-49175070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</si>
  <si>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</si>
  <si>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https://podminky.urs.cz/item/CS_URS_2021_01/317351106</t>
  </si>
  <si>
    <t>"dle pol.č.317351105"18,40</t>
  </si>
  <si>
    <t>70</t>
  </si>
  <si>
    <t>317361821</t>
  </si>
  <si>
    <t>Výztuž překladů a říms z betonářské oceli 10 505</t>
  </si>
  <si>
    <t>1347898792</t>
  </si>
  <si>
    <t>Výztuž překladů, říms, žlabů, žlabových říms, klenbových pásů z betonářské oceli 10 505 (R) nebo BSt 500</t>
  </si>
  <si>
    <t>https://podminky.urs.cz/item/CS_URS_2021_01/317361821</t>
  </si>
  <si>
    <t>"římsy propustku" 8,6*0,3*2*0,15</t>
  </si>
  <si>
    <t>71</t>
  </si>
  <si>
    <t>334323118</t>
  </si>
  <si>
    <t>Mostní opěry a úložné prahy ze ŽB C 30/37</t>
  </si>
  <si>
    <t>1143122136</t>
  </si>
  <si>
    <t>Mostní opěry a úložné prahy z betonu železového C 30/37</t>
  </si>
  <si>
    <t>https://podminky.urs.cz/item/CS_URS_2021_01/334323118</t>
  </si>
  <si>
    <t>Poznámka k položce:_x000d_
C30/37 XF2, XD1</t>
  </si>
  <si>
    <t>"čela propustku" 2*8,6*0,6*2,8</t>
  </si>
  <si>
    <t>72</t>
  </si>
  <si>
    <t>334351115</t>
  </si>
  <si>
    <t>Bednění systémové mostních opěr a úložných prahů z palubek pro ŽB - zřízení</t>
  </si>
  <si>
    <t>1863142032</t>
  </si>
  <si>
    <t>Bednění mostních opěr a úložných prahů ze systémového bednění zřízení z palubek, pro železobeton</t>
  </si>
  <si>
    <t>https://podminky.urs.cz/item/CS_URS_2021_01/334351115</t>
  </si>
  <si>
    <t>"čela propustku" 2*(8,6*2+0,6*2)*2,8</t>
  </si>
  <si>
    <t>73</t>
  </si>
  <si>
    <t>334351214</t>
  </si>
  <si>
    <t>Bednění systémové mostních opěr a úložných prahů z palubek - odstranění</t>
  </si>
  <si>
    <t>1554182429</t>
  </si>
  <si>
    <t>Bednění mostních opěr a úložných prahů ze systémového bednění odstranění z palubek</t>
  </si>
  <si>
    <t>https://podminky.urs.cz/item/CS_URS_2021_01/334351214</t>
  </si>
  <si>
    <t>"dle zřízení bednění"103,04</t>
  </si>
  <si>
    <t>74</t>
  </si>
  <si>
    <t>334361216</t>
  </si>
  <si>
    <t>Výztuž dříků opěr z betonářské oceli 10 505</t>
  </si>
  <si>
    <t>671170606</t>
  </si>
  <si>
    <t>Výztuž betonářská mostních konstrukcí opěr, úložných prahů, křídel, závěrných zídek, bloků ložisek, pilířů a sloupů z oceli 10 505 (R) nebo BSt 500 dříků opěr</t>
  </si>
  <si>
    <t>https://podminky.urs.cz/item/CS_URS_2021_01/334361216</t>
  </si>
  <si>
    <t>"čela propustku" 2*8,6*0,6*2,8*0,12</t>
  </si>
  <si>
    <t>Vodorovné konstrukce</t>
  </si>
  <si>
    <t>75</t>
  </si>
  <si>
    <t>451315116</t>
  </si>
  <si>
    <t>Podkladní nebo výplňová vrstva z betonu C 20/25 tl do 100 mm</t>
  </si>
  <si>
    <t>1612982079</t>
  </si>
  <si>
    <t>Podkladní a výplňové vrstvy z betonu prostého tloušťky do 100 mm, z betonu C 20/25</t>
  </si>
  <si>
    <t>https://podminky.urs.cz/item/CS_URS_2021_01/451315116</t>
  </si>
  <si>
    <t>Poznámka k položce:_x000d_
C20/25 nXF3</t>
  </si>
  <si>
    <t>"propustek - dlažba" 2*1,7*5</t>
  </si>
  <si>
    <t>76</t>
  </si>
  <si>
    <t>451573111</t>
  </si>
  <si>
    <t>Lože pod potrubí otevřený výkop ze štěrkopísku</t>
  </si>
  <si>
    <t>186637575</t>
  </si>
  <si>
    <t>Lože pod potrubí, stoky a drobné objekty v otevřeném výkopu z písku a štěrkopísku do 63 mm</t>
  </si>
  <si>
    <t>https://podminky.urs.cz/item/CS_URS_2021_01/451573111</t>
  </si>
  <si>
    <t>"podklad pod sedlové lože propustku" 1,5*0,1*6,3</t>
  </si>
  <si>
    <t>77</t>
  </si>
  <si>
    <t>452111141</t>
  </si>
  <si>
    <t>Osazení betonových pražců otevřený výkop pl nad 75000 mm2</t>
  </si>
  <si>
    <t>-1791017577</t>
  </si>
  <si>
    <t>Osazení betonových dílců pražců pod potrubí v otevřeném výkopu, průřezové plochy přes 75000 mm2</t>
  </si>
  <si>
    <t>https://podminky.urs.cz/item/CS_URS_2021_01/452111141</t>
  </si>
  <si>
    <t>78</t>
  </si>
  <si>
    <t>5921121.R</t>
  </si>
  <si>
    <t>práh podkladní pod potrubí propustku dle doporučení výrobce potrubí</t>
  </si>
  <si>
    <t>-2967572</t>
  </si>
  <si>
    <t xml:space="preserve">práh podkladní betonový 800/150mm pod potrubí propustku </t>
  </si>
  <si>
    <t>Poznámka k položce:_x000d_
C25/30 XF3</t>
  </si>
  <si>
    <t>79</t>
  </si>
  <si>
    <t>452311151</t>
  </si>
  <si>
    <t>Podkladní desky z betonu prostého tř. C 20/25 otevřený výkop</t>
  </si>
  <si>
    <t>2063474156</t>
  </si>
  <si>
    <t>Podkladní a zajišťovací konstrukce z betonu prostého v otevřeném výkopu desky pod potrubí, stoky a drobné objekty z betonu tř. C 20/25</t>
  </si>
  <si>
    <t>https://podminky.urs.cz/item/CS_URS_2021_01/452311151</t>
  </si>
  <si>
    <t>"propustek" 2*1,7*2*0,1</t>
  </si>
  <si>
    <t>80</t>
  </si>
  <si>
    <t>452312161</t>
  </si>
  <si>
    <t>Sedlové lože z betonu prostého tř. C 25/30 otevřený výkop</t>
  </si>
  <si>
    <t>-1605646521</t>
  </si>
  <si>
    <t>Podkladní a zajišťovací konstrukce z betonu prostého v otevřeném výkopu sedlové lože pod potrubí z betonu tř. C 25/30</t>
  </si>
  <si>
    <t>https://podminky.urs.cz/item/CS_URS_2021_01/452312161</t>
  </si>
  <si>
    <t>Poznámka k položce:_x000d_
C25/30 nXF</t>
  </si>
  <si>
    <t>"propustek" 6,3*0,5</t>
  </si>
  <si>
    <t>81</t>
  </si>
  <si>
    <t>465511511</t>
  </si>
  <si>
    <t>Dlažba z lomového kamene do malty s vyplněním spár maltou a vyspárováním plocha do 20 m2 tl 200 mm</t>
  </si>
  <si>
    <t>1488713384</t>
  </si>
  <si>
    <t>Dlažba z lomového kamene upraveného vodorovná nebo plocha ve sklonu do 1:2 s dodáním hmot do cementové malty, s vyplněním spár a s vyspárováním cementovou maltou v ploše do 20 m2, tl. 200 mm</t>
  </si>
  <si>
    <t>https://podminky.urs.cz/item/CS_URS_2021_01/465511511</t>
  </si>
  <si>
    <t>Poznámka k položce:_x000d_
spárování maltou M25-XF4</t>
  </si>
  <si>
    <t>Komunikace</t>
  </si>
  <si>
    <t>82</t>
  </si>
  <si>
    <t>561081001.R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</si>
  <si>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</t>
  </si>
  <si>
    <t>889336217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</si>
  <si>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 vč. směsného pojiva cca 3%</t>
  </si>
  <si>
    <t>83</t>
  </si>
  <si>
    <t>564851111</t>
  </si>
  <si>
    <t>Podklad ze štěrkodrtě ŠD fr.0/63 tl 150 mm</t>
  </si>
  <si>
    <t>-397984005</t>
  </si>
  <si>
    <t>Podklad ze štěrkodrti ŠD s rozprostřením a zhutněním, po zhutnění tl. 150 mm</t>
  </si>
  <si>
    <t>https://podminky.urs.cz/item/CS_URS_2021_01/564851111</t>
  </si>
  <si>
    <t>Poznámka k položce:_x000d_
ŠD fr.0/63</t>
  </si>
  <si>
    <t>polcesta*1,25 "vynásobeno koeficientem z důvodu větší plochy spodní vrstvy"</t>
  </si>
  <si>
    <t>84</t>
  </si>
  <si>
    <t>564851111.1</t>
  </si>
  <si>
    <t>Podklad ze štěrkodrtě ŠD fr.0/32 tl 150 mm</t>
  </si>
  <si>
    <t>-1645310969</t>
  </si>
  <si>
    <t>https://podminky.urs.cz/item/CS_URS_2021_01/564851111.1</t>
  </si>
  <si>
    <t>Poznámka k položce:_x000d_
ŠD fr.0/32</t>
  </si>
  <si>
    <t>polcesta*1,15 "vynásobeno koeficientem z důvodu větší plochy spodní vrstvy"</t>
  </si>
  <si>
    <t>85</t>
  </si>
  <si>
    <t>564861111</t>
  </si>
  <si>
    <t>Podklad ze štěrkodrtě ŠD fr.0/63 tl 200 mm</t>
  </si>
  <si>
    <t>579531538</t>
  </si>
  <si>
    <t>Podklad ze štěrkodrti ŠD s rozprostřením a zhutněním, po zhutnění tl. 200 mm</t>
  </si>
  <si>
    <t>https://podminky.urs.cz/item/CS_URS_2021_01/564861111</t>
  </si>
  <si>
    <t>"sanace aktivní zóny obnovy vozovky v tl.0,40m"416*1,05*2</t>
  </si>
  <si>
    <t>86</t>
  </si>
  <si>
    <t>565155121</t>
  </si>
  <si>
    <t>Asfaltový beton vrstva podkladní ACP 16 + (obalované kamenivo OKS) tl 70 mm š přes 3 m</t>
  </si>
  <si>
    <t>CS ÚRS 2020 02</t>
  </si>
  <si>
    <t>1697332602</t>
  </si>
  <si>
    <t>Asfaltový beton vrstva podkladní ACP 16 + (obalované kamenivo střednězrnné - OKS) s rozprostřením a zhutněním v pruhu šířky přes 3 m, po zhutnění tl. 70 mm</t>
  </si>
  <si>
    <t>polcesta*1,055 "vynásobeno koeficientem z důvodu větší plochy spodní vrstvy"</t>
  </si>
  <si>
    <t>87</t>
  </si>
  <si>
    <t>569831111</t>
  </si>
  <si>
    <t>Zpevnění krajnic štěrkodrtí tl 100 mm</t>
  </si>
  <si>
    <t>1322941055</t>
  </si>
  <si>
    <t>Zpevnění krajnic nebo komunikací pro pěší s rozprostřením a zhutněním, po zhutnění štěrkodrtí tl. 100 mm</t>
  </si>
  <si>
    <t>https://podminky.urs.cz/item/CS_URS_2021_01/569831111</t>
  </si>
  <si>
    <t>"krajnice polní cesty" (1655-80)*2*0,5</t>
  </si>
  <si>
    <t>"výhybna ve staničení 0,26 km" 2*0,3*0,5</t>
  </si>
  <si>
    <t>"sjezd VC16 v km 0,4139" 15*0,5</t>
  </si>
  <si>
    <t>"sjezd S1 v km 0,4139 - acad" 15*0,5</t>
  </si>
  <si>
    <t>"sjezd S2 v km 0,4347 - acad" 15*0,5</t>
  </si>
  <si>
    <t>"sjezd S3 v km 0,50818 - acad" 18*0,5</t>
  </si>
  <si>
    <t>"křižovatka s VC2 v km 1,36217 - acad" 2*0,5</t>
  </si>
  <si>
    <t>"odpočet vjezdů na pozemky" -12*6*0,5</t>
  </si>
  <si>
    <t>krajnice</t>
  </si>
  <si>
    <t>88</t>
  </si>
  <si>
    <t>569903311</t>
  </si>
  <si>
    <t>Zřízení zemních krajnic se zhutněním</t>
  </si>
  <si>
    <t>1830662578</t>
  </si>
  <si>
    <t>Zřízení zemních krajnic z hornin jakékoliv třídy se zhutněním</t>
  </si>
  <si>
    <t>https://podminky.urs.cz/item/CS_URS_2021_01/569903311</t>
  </si>
  <si>
    <t>"dle PD D.1.4 - z vhodného nenamrzavého materiálu nákup - písčitá hlína "2*0,1*1655</t>
  </si>
  <si>
    <t>89</t>
  </si>
  <si>
    <t>10364100.R</t>
  </si>
  <si>
    <t>zemina do zemních krajnic nenamrzavá dle ČSN 73 6133 vč.získání ze zemníku, nákupu, nakládání a dopravy</t>
  </si>
  <si>
    <t>-2097450387</t>
  </si>
  <si>
    <t>331*2</t>
  </si>
  <si>
    <t>90</t>
  </si>
  <si>
    <t>573191111</t>
  </si>
  <si>
    <t>Postřik infiltrační kationaktivní emulzí v množství 1 kg/m2</t>
  </si>
  <si>
    <t>617095079</t>
  </si>
  <si>
    <t>Postřik infiltrační kationaktivní emulzí v množství 1,00 kg/m2</t>
  </si>
  <si>
    <t>https://podminky.urs.cz/item/CS_URS_2021_01/573191111</t>
  </si>
  <si>
    <t>91</t>
  </si>
  <si>
    <t>573231106</t>
  </si>
  <si>
    <t>Postřik živičný spojovací ze silniční emulze v množství 0,30 kg/m2</t>
  </si>
  <si>
    <t>-117136998</t>
  </si>
  <si>
    <t>Postřik spojovací PS bez posypu kamenivem ze silniční emulze, v množství 0,30 kg/m2</t>
  </si>
  <si>
    <t>https://podminky.urs.cz/item/CS_URS_2021_01/573231106</t>
  </si>
  <si>
    <t>polcesta*1,045 "vynásobeno koeficientem z důvodu větší plochy spodní vrstvy"</t>
  </si>
  <si>
    <t>92</t>
  </si>
  <si>
    <t>577134121</t>
  </si>
  <si>
    <t>Asfaltový beton vrstva obrusná ACO 11 (ABS) tř. I tl 40 mm š přes 3 m z nemodifikovaného asfaltu</t>
  </si>
  <si>
    <t>-776071261</t>
  </si>
  <si>
    <t>Asfaltový beton vrstva obrusná ACO 11 (ABS) s rozprostřením a se zhutněním z nemodifikovaného asfaltu v pruhu šířky přes 3 m tř. I, po zhutnění tl. 40 mm</t>
  </si>
  <si>
    <t>https://podminky.urs.cz/item/CS_URS_2021_01/577134121</t>
  </si>
  <si>
    <t>"obnova stávající asfaltové vozovky" obnova</t>
  </si>
  <si>
    <t>nová polní cesta:</t>
  </si>
  <si>
    <t>(1655-80)*3,5</t>
  </si>
  <si>
    <t>"rozšíření v napojení na obnovovanou stávající vozovku ve staničení 0,08 km" 10*(5,08-3,5)/2</t>
  </si>
  <si>
    <t>"výhybna ve staničení 0,26 km" 15*2+2*10*2/2</t>
  </si>
  <si>
    <t>"sjezd VC16 v km 0,4139 - acad" 86</t>
  </si>
  <si>
    <t>"sjezd S1 v km 0,4139 - acad" 98</t>
  </si>
  <si>
    <t>"sjezd S2 v km 0,4347 - acad" 125</t>
  </si>
  <si>
    <t>"sjezd S3 v km 0,50818 - acad" 112</t>
  </si>
  <si>
    <t>"sjezd v km 0,72" 12*1</t>
  </si>
  <si>
    <t>"sjezd v km 0,78" 12*1</t>
  </si>
  <si>
    <t>"sjezd v km 0,85" 12*1</t>
  </si>
  <si>
    <t>"sjezd v km 1,16" 12*1</t>
  </si>
  <si>
    <t>"sjezd v km 1,28" 12*1</t>
  </si>
  <si>
    <t>"křižovatka s VC2 v km 1,36217 - acad" 83</t>
  </si>
  <si>
    <t>"sjezd v km 1,59" 12*1</t>
  </si>
  <si>
    <t>93</t>
  </si>
  <si>
    <t>596211110</t>
  </si>
  <si>
    <t>Kladení zámkové dlažby komunikací pro pěší tl 60 mm skupiny A pl do 50 m2</t>
  </si>
  <si>
    <t>527218924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</si>
  <si>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</si>
  <si>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https://podminky.urs.cz/item/CS_URS_2021_01/596211110</t>
  </si>
  <si>
    <t>Trubní vedení</t>
  </si>
  <si>
    <t>94</t>
  </si>
  <si>
    <t>871310320</t>
  </si>
  <si>
    <t>Montáž kanalizačního potrubí hladkého plnostěnného SN 12 z PE DN 150 vč. tvarovek</t>
  </si>
  <si>
    <t>CS ÚRS 2018 02</t>
  </si>
  <si>
    <t>-2115046279</t>
  </si>
  <si>
    <t>Montáž kanalizačního potrubí z plastů z PE hladkého plnostěnného SN 12 DN 150</t>
  </si>
  <si>
    <t>"přípojka UV"3</t>
  </si>
  <si>
    <t>95</t>
  </si>
  <si>
    <t>28619324</t>
  </si>
  <si>
    <t>trubka kanalizační PE-HD DN 150mm</t>
  </si>
  <si>
    <t>257422633</t>
  </si>
  <si>
    <t>3*1,02</t>
  </si>
  <si>
    <t>96</t>
  </si>
  <si>
    <t>895941111</t>
  </si>
  <si>
    <t>Zřízení vpusti kanalizační uliční</t>
  </si>
  <si>
    <t>722227859</t>
  </si>
  <si>
    <t>Zřízení vpusti kanalizační uliční z betonových dílců typ UV-50 normální</t>
  </si>
  <si>
    <t>https://podminky.urs.cz/item/CS_URS_2021_01/895941111</t>
  </si>
  <si>
    <t>"doplnění UV"1</t>
  </si>
  <si>
    <t>97</t>
  </si>
  <si>
    <t>59223852.BTL</t>
  </si>
  <si>
    <t>dno betonové pro uliční vpusť s kalovou prohlubní TBV-Q 450/300/2a 45x30x5 cm</t>
  </si>
  <si>
    <t>-1514163322</t>
  </si>
  <si>
    <t>98</t>
  </si>
  <si>
    <t>59223854.BTL</t>
  </si>
  <si>
    <t>skruž betonová pro uliční vpusťs výtokovým otvorem PVC TBV-Q 450/350/3a, 45x35x5 cm</t>
  </si>
  <si>
    <t>48134861</t>
  </si>
  <si>
    <t>skruž betonová pro uliční vpusť s výtokovým otvorem PVC TBV-Q 450/350/3a, 45x35x5 cm</t>
  </si>
  <si>
    <t>99</t>
  </si>
  <si>
    <t>59223860.BTL</t>
  </si>
  <si>
    <t>skruž betonová pro uliční vpusť středová TBV-Q 450/195/6b, 45x19,5x5 cm (v případě splaškové kanalizace se sifone)</t>
  </si>
  <si>
    <t>-800850506</t>
  </si>
  <si>
    <t>100</t>
  </si>
  <si>
    <t>59223858.BTL</t>
  </si>
  <si>
    <t>skruž betonová pro uliční vpusť horní TBV-Q 450/570/5d, 45x57x5 cm</t>
  </si>
  <si>
    <t>1952587720</t>
  </si>
  <si>
    <t>101</t>
  </si>
  <si>
    <t>59223864.BTL</t>
  </si>
  <si>
    <t>prstenec betonový pro uliční vpusť vyrovnávací TBV-Q 390/60/10a, 39x6x13 cm</t>
  </si>
  <si>
    <t>-733775896</t>
  </si>
  <si>
    <t>102</t>
  </si>
  <si>
    <t>28661816</t>
  </si>
  <si>
    <t>koš kalový pro silniční vpusť 315mm</t>
  </si>
  <si>
    <t>1954575343</t>
  </si>
  <si>
    <t>103</t>
  </si>
  <si>
    <t>899204112</t>
  </si>
  <si>
    <t>Osazení mříží litinových včetně rámů a košů na bahno pro třídu zatížení D400, E600</t>
  </si>
  <si>
    <t>-851236549</t>
  </si>
  <si>
    <t>https://podminky.urs.cz/item/CS_URS_2021_01/899204112</t>
  </si>
  <si>
    <t>104</t>
  </si>
  <si>
    <t>2866193.R</t>
  </si>
  <si>
    <t>mříž litinová 500x500 D400</t>
  </si>
  <si>
    <t>894070613</t>
  </si>
  <si>
    <t xml:space="preserve">mříž litinová </t>
  </si>
  <si>
    <t>105</t>
  </si>
  <si>
    <t>899331111</t>
  </si>
  <si>
    <t>Výšková úprava uličního vstupu nebo vpusti do 200 mm zvýšením poklopu</t>
  </si>
  <si>
    <t>-1326507886</t>
  </si>
  <si>
    <t>https://podminky.urs.cz/item/CS_URS_2021_01/899331111</t>
  </si>
  <si>
    <t>"dle potřeby"2</t>
  </si>
  <si>
    <t>Ostatní konstrukce a práce, bourání</t>
  </si>
  <si>
    <t>106</t>
  </si>
  <si>
    <t>9100001.R</t>
  </si>
  <si>
    <t>Demontáž sdělovacího kabelu - vč. výkopových prací, odříznutí a zasypání výkopu</t>
  </si>
  <si>
    <t>-1706384937</t>
  </si>
  <si>
    <t>"dle potřeby v případě kolize kce polní cesty - bude řešeno se správcem inž.sítě"120+30+22+235</t>
  </si>
  <si>
    <t>107</t>
  </si>
  <si>
    <t>916131213</t>
  </si>
  <si>
    <t>Osazení silničního obrubníku betonového stojatého s boční opěrou do lože z betonu prostého C20/25nXF3</t>
  </si>
  <si>
    <t>-20080653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</si>
  <si>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</si>
  <si>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https://podminky.urs.cz/item/CS_URS_2021_01/916131213</t>
  </si>
  <si>
    <t>"obnova vozovky"81+7+80</t>
  </si>
  <si>
    <t>"sjezdy PC"6*12</t>
  </si>
  <si>
    <t>108</t>
  </si>
  <si>
    <t>59217031</t>
  </si>
  <si>
    <t>obrubník betonový silniční 1000x150x250mm</t>
  </si>
  <si>
    <t>2137890877</t>
  </si>
  <si>
    <t>"obnova stávající asfaltové vozovky" 168-8-(5+3,5+1+6)*1,05</t>
  </si>
  <si>
    <t>"sjezd v km 0,72" 12*1,05</t>
  </si>
  <si>
    <t>"sjezd v km 0,78" 12*1,05</t>
  </si>
  <si>
    <t>"sjezd v km 0,85" 12*1,05</t>
  </si>
  <si>
    <t>"sjezd v km 1,16" 12*1,05</t>
  </si>
  <si>
    <t>"sjezd v km 1,28" 12*1,05</t>
  </si>
  <si>
    <t>"sjezd v km 1,59" 12*1,05</t>
  </si>
  <si>
    <t>109</t>
  </si>
  <si>
    <t>59217030</t>
  </si>
  <si>
    <t>obrubník betonový silniční přechodový 1000x150x150-250mm</t>
  </si>
  <si>
    <t>1156638978</t>
  </si>
  <si>
    <t>"obnova stávající asfaltové vozovky" 4*2</t>
  </si>
  <si>
    <t>110</t>
  </si>
  <si>
    <t>59217029</t>
  </si>
  <si>
    <t>obrubník betonový silniční nájezdový 1000x150x150mm</t>
  </si>
  <si>
    <t>-1870395716</t>
  </si>
  <si>
    <t>(5+3,5+1+6)*1,05</t>
  </si>
  <si>
    <t>111</t>
  </si>
  <si>
    <t>919112233</t>
  </si>
  <si>
    <t>Řezání spár pro vytvoření komůrky š 20 mm hl 40 mm pro těsnící zálivku v živičném krytu</t>
  </si>
  <si>
    <t>-1653744597</t>
  </si>
  <si>
    <t>Řezání dilatačních spár v živičném krytu vytvoření komůrky pro těsnící zálivku šířky 20 mm, hloubky 40 mm</t>
  </si>
  <si>
    <t>https://podminky.urs.cz/item/CS_URS_2021_01/919112233</t>
  </si>
  <si>
    <t>"napojení na stávající asf.vozovku"5,1+16,9</t>
  </si>
  <si>
    <t>112</t>
  </si>
  <si>
    <t>919122132</t>
  </si>
  <si>
    <t xml:space="preserve">Těsnění spár modifik asf. zálivkou za tepla pro komůrky š 20 mm hl 40 mm s těsnicím profilem  </t>
  </si>
  <si>
    <t>-920022025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</si>
  <si>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</si>
  <si>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https://podminky.urs.cz/item/CS_URS_2021_01/919122132</t>
  </si>
  <si>
    <t>113</t>
  </si>
  <si>
    <t>919521140</t>
  </si>
  <si>
    <t>Zřízení silničního propustku z trub betonových nebo ŽB DN 600</t>
  </si>
  <si>
    <t>-577794566</t>
  </si>
  <si>
    <t>Zřízení silničního propustku z trub betonových nebo železobetonových DN 600 mm</t>
  </si>
  <si>
    <t>https://podminky.urs.cz/item/CS_URS_2021_01/919521140</t>
  </si>
  <si>
    <t>"dle PD D.1.6"7,5</t>
  </si>
  <si>
    <t>114</t>
  </si>
  <si>
    <t>59222001</t>
  </si>
  <si>
    <t>trouba ŽB hrdlová DN 600</t>
  </si>
  <si>
    <t>1765240994</t>
  </si>
  <si>
    <t>115</t>
  </si>
  <si>
    <t>919735114</t>
  </si>
  <si>
    <t>Řezání stávajícího živičného krytu hl do 200 mm</t>
  </si>
  <si>
    <t>-1195830932</t>
  </si>
  <si>
    <t>Řezání stávajícího živičného krytu nebo podkladu hloubky přes 150 do 200 mm</t>
  </si>
  <si>
    <t>https://podminky.urs.cz/item/CS_URS_2021_01/919735114</t>
  </si>
  <si>
    <t>"zaříznutí vozovky"5,08+16,87</t>
  </si>
  <si>
    <t>116</t>
  </si>
  <si>
    <t>961041211</t>
  </si>
  <si>
    <t>Bourání mostních základů z betonu prostého</t>
  </si>
  <si>
    <t>-39058318</t>
  </si>
  <si>
    <t>Bourání mostních konstrukcí základů z prostého betonu</t>
  </si>
  <si>
    <t>https://podminky.urs.cz/item/CS_URS_2021_01/961041211</t>
  </si>
  <si>
    <t>"stávající propustek"2*7*0,8</t>
  </si>
  <si>
    <t>117</t>
  </si>
  <si>
    <t>962041221</t>
  </si>
  <si>
    <t>Bourání mostních zdí a pilířů z betonu prokládaného</t>
  </si>
  <si>
    <t>-1672881433</t>
  </si>
  <si>
    <t>Bourání mostních konstrukcí zdiva a pilířů z prokládaného betonu</t>
  </si>
  <si>
    <t>https://podminky.urs.cz/item/CS_URS_2021_01/962041221</t>
  </si>
  <si>
    <t>"stávající propustek vč.sloupků"2*7*1,2</t>
  </si>
  <si>
    <t>997</t>
  </si>
  <si>
    <t>Přesun sutě</t>
  </si>
  <si>
    <t>118</t>
  </si>
  <si>
    <t>997221551</t>
  </si>
  <si>
    <t>Vodorovná doprava suti ze sypkých materiálů do 1 km</t>
  </si>
  <si>
    <t>-833840145</t>
  </si>
  <si>
    <t>Vodorovná doprava suti bez naložení, ale se složením a s hrubým urovnáním ze sypkých materiálů, na vzdálenost do 1 km</t>
  </si>
  <si>
    <t>https://podminky.urs.cz/item/CS_URS_2021_01/997221551</t>
  </si>
  <si>
    <t>"kamenivo"183,04</t>
  </si>
  <si>
    <t>"vyfréz.materiál"47,84+95,68</t>
  </si>
  <si>
    <t>119</t>
  </si>
  <si>
    <t>997221559</t>
  </si>
  <si>
    <t>Příplatek ZKD 1 km u vodorovné dopravy suti ze sypkých materiálů</t>
  </si>
  <si>
    <t>573344857</t>
  </si>
  <si>
    <t>Vodorovná doprava suti bez naložení, ale se složením a s hrubým urovnáním Příplatek k ceně za každý další i započatý 1 km přes 1 km</t>
  </si>
  <si>
    <t>https://podminky.urs.cz/item/CS_URS_2021_01/997221559</t>
  </si>
  <si>
    <t>"do 30km"326,56*29</t>
  </si>
  <si>
    <t>9470,24*4 'Přepočtené koeficientem množství</t>
  </si>
  <si>
    <t>120</t>
  </si>
  <si>
    <t>997221571</t>
  </si>
  <si>
    <t>Vodorovná doprava vybouraných hmot do 1 km</t>
  </si>
  <si>
    <t>792482537</t>
  </si>
  <si>
    <t>Vodorovná doprava vybouraných hmot bez naložení, ale se složením a s hrubým urovnáním na vzdálenost do 1 km</t>
  </si>
  <si>
    <t>https://podminky.urs.cz/item/CS_URS_2021_01/997221571</t>
  </si>
  <si>
    <t>"kam.dlažba"7,032</t>
  </si>
  <si>
    <t>"beton a kamen.kce propustku"24,64+35,28</t>
  </si>
  <si>
    <t>121</t>
  </si>
  <si>
    <t>997221579</t>
  </si>
  <si>
    <t>Příplatek ZKD 1 km u vodorovné dopravy vybouraných hmot</t>
  </si>
  <si>
    <t>2010332941</t>
  </si>
  <si>
    <t>Vodorovná doprava vybouraných hmot bez naložení, ale se složením a s hrubým urovnáním na vzdálenost Příplatek k ceně za každý další i započatý 1 km přes 1 km</t>
  </si>
  <si>
    <t>https://podminky.urs.cz/item/CS_URS_2021_01/997221579</t>
  </si>
  <si>
    <t>"do 30km"66,952*29</t>
  </si>
  <si>
    <t>122</t>
  </si>
  <si>
    <t>997221615</t>
  </si>
  <si>
    <t>Poplatek za uložení na skládce (skládkovné) stavebního odpadu betonového kód odpadu 17 01 01</t>
  </si>
  <si>
    <t>1672997098</t>
  </si>
  <si>
    <t>Poplatek za uložení stavebního odpadu na skládce (skládkovné) z prostého betonu zatříděného do Katalogu odpadů pod kódem 17 01 01</t>
  </si>
  <si>
    <t>https://podminky.urs.cz/item/CS_URS_2021_01/997221615</t>
  </si>
  <si>
    <t>123</t>
  </si>
  <si>
    <t>997221645</t>
  </si>
  <si>
    <t>Poplatek za uložení na skládce (skládkovné) odpadu asfaltového bez dehtu kód odpadu 17 03 02</t>
  </si>
  <si>
    <t>-1250901658</t>
  </si>
  <si>
    <t>Poplatek za uložení stavebního odpadu na skládce (skládkovné) asfaltového bez obsahu dehtu zatříděného do Katalogu odpadů pod kódem 17 03 02</t>
  </si>
  <si>
    <t>https://podminky.urs.cz/item/CS_URS_2021_01/997221645</t>
  </si>
  <si>
    <t>"vyfr.mat."47,84+95,68</t>
  </si>
  <si>
    <t>124</t>
  </si>
  <si>
    <t>997221655</t>
  </si>
  <si>
    <t>Poplatek za uložení na skládce (skládkovné) zeminy a kamení kód odpadu 17 05 04</t>
  </si>
  <si>
    <t>1286535933</t>
  </si>
  <si>
    <t>Poplatek za uložení stavebního odpadu na skládce (skládkovné) zeminy a kamení zatříděného do Katalogu odpadů pod kódem 17 05 04</t>
  </si>
  <si>
    <t>https://podminky.urs.cz/item/CS_URS_2021_01/997221655</t>
  </si>
  <si>
    <t>"odstranění stávající komunikace kamenivo-suť"183,04</t>
  </si>
  <si>
    <t>998</t>
  </si>
  <si>
    <t>Přesun hmot</t>
  </si>
  <si>
    <t>125</t>
  </si>
  <si>
    <t>998225111</t>
  </si>
  <si>
    <t>Přesun hmot pro pozemní komunikace s krytem z kamene, monolitickým betonovým nebo živičným</t>
  </si>
  <si>
    <t>-1809993571</t>
  </si>
  <si>
    <t>Přesun hmot pro komunikace s krytem z kameniva, monolitickým betonovým nebo živičným dopravní vzdálenost do 200 m jakékoliv délky objektu</t>
  </si>
  <si>
    <t>https://podminky.urs.cz/item/CS_URS_2021_01/998225111</t>
  </si>
  <si>
    <t>126</t>
  </si>
  <si>
    <t>998225192</t>
  </si>
  <si>
    <t>Příplatek k přesunu hmot pro pozemní komunikace s krytem z kamene, živičným, betonovým do 2000 m</t>
  </si>
  <si>
    <t>1933787425</t>
  </si>
  <si>
    <t>Přesun hmot pro komunikace s krytem z kameniva, monolitickým betonovým nebo živičným Příplatek k ceně za zvětšený přesun přes vymezenou největší dopravní vzdálenost do 2000 m</t>
  </si>
  <si>
    <t>https://podminky.urs.cz/item/CS_URS_2021_01/998225192</t>
  </si>
  <si>
    <t>PSV</t>
  </si>
  <si>
    <t>Práce a dodávky PSV</t>
  </si>
  <si>
    <t>711</t>
  </si>
  <si>
    <t>Izolace proti vodě, vlhkosti a plynům</t>
  </si>
  <si>
    <t>127</t>
  </si>
  <si>
    <t>711112002.R</t>
  </si>
  <si>
    <t>Provedení izolace proti zemní vlhkosti svislé za studena ( Np + 2x Na)</t>
  </si>
  <si>
    <t>-3176161</t>
  </si>
  <si>
    <t>"rub zdi a základů"2*9*4,6+4*0,6*2,75</t>
  </si>
  <si>
    <t>767</t>
  </si>
  <si>
    <t>Konstrukce zámečnické</t>
  </si>
  <si>
    <t>128</t>
  </si>
  <si>
    <t>76716111.R</t>
  </si>
  <si>
    <t xml:space="preserve">Montáž a dodávka zábradlí rovného  z trubek nebo tenkostěnných profilů do zdiva, hmotnosti 1 m zábradlí přes 45 kg, se svislou výplní v. 1,1 m D+M dle PD D.1.6</t>
  </si>
  <si>
    <t>1573387768</t>
  </si>
  <si>
    <t>Montáž a dodávka zábradlí rovného z trubek nebo tenkostěnných profilů do zdiva, hmotnosti 1 m zábradlí přes 45 kg, se svislou výplní v. 1,1 m D+M dle PD D.1.6</t>
  </si>
  <si>
    <t>2*8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</si>
  <si>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</si>
  <si>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</si>
  <si>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</si>
  <si>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</si>
  <si>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</si>
  <si>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</si>
  <si>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</si>
  <si>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</si>
  <si>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</si>
  <si>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</si>
  <si>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</si>
  <si>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</si>
  <si>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Kč</t>
  </si>
  <si>
    <t>1024</t>
  </si>
  <si>
    <t>239010113</t>
  </si>
  <si>
    <t>012103000</t>
  </si>
  <si>
    <t>Geodetické práce před výstavbou - vytyčení sítí</t>
  </si>
  <si>
    <t>-1241997735</t>
  </si>
  <si>
    <t>"vytyčení stávajících inženýrských sítí a vytyčení stavby před začátkem realizace" 1</t>
  </si>
  <si>
    <t>012203000</t>
  </si>
  <si>
    <t>Geodetické práce při provádění stavby - výškové a polohové vytyčení stavby</t>
  </si>
  <si>
    <t>-173816504</t>
  </si>
  <si>
    <t>012303000</t>
  </si>
  <si>
    <t>Geodetické práce po výstavbě - zaměření skutečného provedení díla ke kolaudaci stavby</t>
  </si>
  <si>
    <t>695393360</t>
  </si>
  <si>
    <t>"Geodetické vytýčení stavby v průběhu výstavby a zaměření skutečného stavu" 1</t>
  </si>
  <si>
    <t>013254000</t>
  </si>
  <si>
    <t>Dokumentace skutečného provedení stavby - 4x tištěná, 1x na CD</t>
  </si>
  <si>
    <t>407724837</t>
  </si>
  <si>
    <t>"Dokumentace skutečného provedení stavby - 4x tištěná, 1x na CD" 1</t>
  </si>
  <si>
    <t>VRN3</t>
  </si>
  <si>
    <t>Zařízení staveniště</t>
  </si>
  <si>
    <t>030001000</t>
  </si>
  <si>
    <t>Zařízení staveniště - zřízení, provoz, zrušení</t>
  </si>
  <si>
    <t>-1185466405</t>
  </si>
  <si>
    <t>034103000</t>
  </si>
  <si>
    <t>Pomocné práce zajištění nebo řízení regulaci a ochranu dopravy - úhrnná částka musí obsahovat veškeré nákl. na dočasné úpravy a regulaci dopr.(i pěší) na staveništi</t>
  </si>
  <si>
    <t>1688203690</t>
  </si>
  <si>
    <t>"pro zajištění dopravy a přístupu k nemovitostem (např.lávky, nájezdy) a zajištění staveniště dle BOZP (ochranná oplocení, zajištění výkopů a pod..)"1</t>
  </si>
  <si>
    <t>034303000</t>
  </si>
  <si>
    <t xml:space="preserve">Dopravní značení na staveništi - DIO v průběhu výstavby dle TP66 - osazení dočasného dopr.značení vč.opatření pro zajištění dopravy a přístupů - zřízení a odstranění, manipulace, pronájmu vč.projektu, projednání a zajištění dopr. inženýrského rozhodnutí </t>
  </si>
  <si>
    <t>1304320541</t>
  </si>
  <si>
    <t>VRN4</t>
  </si>
  <si>
    <t>Inženýrská činnost</t>
  </si>
  <si>
    <t>041903000</t>
  </si>
  <si>
    <t xml:space="preserve">Dozor jiné osoby - geotechnické posouzení  (4 x návštěva stavby)</t>
  </si>
  <si>
    <t>34690146</t>
  </si>
  <si>
    <t>Dozor jiné osoby - geotechnické posouzení (4 x návštěva stavby)</t>
  </si>
  <si>
    <t>043134000</t>
  </si>
  <si>
    <t xml:space="preserve">Zkoušky zatěžovací - provedení 20 ks statické zatěžovací zkoušky   </t>
  </si>
  <si>
    <t>-940730946</t>
  </si>
  <si>
    <t xml:space="preserve">Zkoušky zatěžovací - provedení 20 ks statické zatěžovací zkoušky </t>
  </si>
  <si>
    <t>VRN7</t>
  </si>
  <si>
    <t>Provozní vlivy</t>
  </si>
  <si>
    <t>075603000.R</t>
  </si>
  <si>
    <t>Jiná ochranná pásma - kopané sondy stávajících inženýrských sítí vč.zpětného zásypu (10ks)</t>
  </si>
  <si>
    <t>-885133867</t>
  </si>
  <si>
    <t xml:space="preserve">Poznámka k položce:_x000d_
 </t>
  </si>
  <si>
    <t>SEZNAM FIGUR</t>
  </si>
  <si>
    <t>Výměra</t>
  </si>
  <si>
    <t xml:space="preserve"> SO 101</t>
  </si>
  <si>
    <t>"propustek" 2,3*1,5*7,5+2,3*(6-1,5)*7,5*0,5+2*2,9*6</t>
  </si>
  <si>
    <t>"obnova stávající asfaltové vozovky" 80*5,08</t>
  </si>
  <si>
    <t>Použití figury:</t>
  </si>
  <si>
    <t>odvoz</t>
  </si>
  <si>
    <t>odkop+jáma-zásyp</t>
  </si>
  <si>
    <t>ornice</t>
  </si>
  <si>
    <t>Plocha teréních úprav z příčných a podélných profilů ve staničení:</t>
  </si>
  <si>
    <t>"staničení 0,000-0,020" (0+0,4)/2*20</t>
  </si>
  <si>
    <t>"staničení 0,020-0,040" (0,4+0,7)/2*20</t>
  </si>
  <si>
    <t>"staničení 0,040-0,060" (0,7+0,45)/2*20</t>
  </si>
  <si>
    <t>"staničení 0,060-0,080" (0,45+0,35)/2*20</t>
  </si>
  <si>
    <t>"staničení 0,080-0,100" (0,35+0,45)/2*20</t>
  </si>
  <si>
    <t>"staničení 0,100-0,120" (0,45+0,65)/2*20</t>
  </si>
  <si>
    <t>"staničení 0,120-0,140" (0,65+0,65)/2*20</t>
  </si>
  <si>
    <t>"staničení 0,140-0,160" (0,65+0,45)/2*20</t>
  </si>
  <si>
    <t>"staničení 0,160-0,180" (0,45+0,85)/2*20</t>
  </si>
  <si>
    <t>"staničení 0,180-0,200" (0,85+0,3)/2*20</t>
  </si>
  <si>
    <t>"staničení 0,200-0,220" (0,3+0,15)/2*20</t>
  </si>
  <si>
    <t>"staničení 0,220-0,240" (0,15+0,5)/2*20</t>
  </si>
  <si>
    <t>"staničení 0,240-0,260" (0,5+0,35)/2*20</t>
  </si>
  <si>
    <t>"staničení 0,260-0,280" (0,35+0,35)/2*20</t>
  </si>
  <si>
    <t>"staničení 0,280-0,300" (0,35+0,3)/2*20</t>
  </si>
  <si>
    <t>"staničení 0,300-0,320" (0,3+0,4)/2*20</t>
  </si>
  <si>
    <t>"staničení 0,320-0,340" (0,4+0,35)/2*20</t>
  </si>
  <si>
    <t>"staničení 0,340-0,360" (0,35+0,35)/2*20</t>
  </si>
  <si>
    <t>"staničení 0,360-0,380" (0,35+0,4)/2*20</t>
  </si>
  <si>
    <t>"staničení 0,380-0,400" (0,4+0,4)/2*20</t>
  </si>
  <si>
    <t>"staničení 0,400-0,420" (0,4+0,35)/2*20</t>
  </si>
  <si>
    <t>"staničení 0,420-0,440" (0,35+0,45)/2*20</t>
  </si>
  <si>
    <t>"staničení 0,440-0,460" (0,45+0,55)/2*20</t>
  </si>
  <si>
    <t>"staničení 0,460-0,480" (0,55+0,5)/2*20</t>
  </si>
  <si>
    <t>"staničení 0,480-0,500" (0,5+0,4)/2*20</t>
  </si>
  <si>
    <t>"staničení 0,500-0,520" (0,4+0,35)/2*20</t>
  </si>
  <si>
    <t>"staničení 0,520-0,540" (0,35+0,35)/2*20</t>
  </si>
  <si>
    <t>"staničení 0,540-0,560" (0,35+0,4)/2*20</t>
  </si>
  <si>
    <t>"staničení 0,560-0,580" (0,4+0,4)/2*20</t>
  </si>
  <si>
    <t>"staničení 0,580-0,59173" 0,4*11,73</t>
  </si>
  <si>
    <t>polcesta_1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</si>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</sst>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211101" TargetMode="External" /><Relationship Id="rId2" Type="http://schemas.openxmlformats.org/officeDocument/2006/relationships/hyperlink" Target="https://podminky.urs.cz/item/CS_URS_2021_01/111301111" TargetMode="External" /><Relationship Id="rId3" Type="http://schemas.openxmlformats.org/officeDocument/2006/relationships/hyperlink" Target="https://podminky.urs.cz/item/CS_URS_2021_01/112101122" TargetMode="External" /><Relationship Id="rId4" Type="http://schemas.openxmlformats.org/officeDocument/2006/relationships/hyperlink" Target="https://podminky.urs.cz/item/CS_URS_2021_01/112151112" TargetMode="External" /><Relationship Id="rId5" Type="http://schemas.openxmlformats.org/officeDocument/2006/relationships/hyperlink" Target="https://podminky.urs.cz/item/CS_URS_2021_01/112155215" TargetMode="External" /><Relationship Id="rId6" Type="http://schemas.openxmlformats.org/officeDocument/2006/relationships/hyperlink" Target="https://podminky.urs.cz/item/CS_URS_2021_01/112155315" TargetMode="External" /><Relationship Id="rId7" Type="http://schemas.openxmlformats.org/officeDocument/2006/relationships/hyperlink" Target="https://podminky.urs.cz/item/CS_URS_2021_01/112201112" TargetMode="External" /><Relationship Id="rId8" Type="http://schemas.openxmlformats.org/officeDocument/2006/relationships/hyperlink" Target="https://podminky.urs.cz/item/CS_URS_2021_01/112201134" TargetMode="External" /><Relationship Id="rId9" Type="http://schemas.openxmlformats.org/officeDocument/2006/relationships/hyperlink" Target="https://podminky.urs.cz/item/CS_URS_2021_01/113105113" TargetMode="External" /><Relationship Id="rId10" Type="http://schemas.openxmlformats.org/officeDocument/2006/relationships/hyperlink" Target="https://podminky.urs.cz/item/CS_URS_2021_01/113106171" TargetMode="External" /><Relationship Id="rId11" Type="http://schemas.openxmlformats.org/officeDocument/2006/relationships/hyperlink" Target="https://podminky.urs.cz/item/CS_URS_2021_01/113107223" TargetMode="External" /><Relationship Id="rId12" Type="http://schemas.openxmlformats.org/officeDocument/2006/relationships/hyperlink" Target="https://podminky.urs.cz/item/CS_URS_2021_01/113154123" TargetMode="External" /><Relationship Id="rId13" Type="http://schemas.openxmlformats.org/officeDocument/2006/relationships/hyperlink" Target="https://podminky.urs.cz/item/CS_URS_2021_01/113154124" TargetMode="External" /><Relationship Id="rId14" Type="http://schemas.openxmlformats.org/officeDocument/2006/relationships/hyperlink" Target="https://podminky.urs.cz/item/CS_URS_2021_01/115101202" TargetMode="External" /><Relationship Id="rId15" Type="http://schemas.openxmlformats.org/officeDocument/2006/relationships/hyperlink" Target="https://podminky.urs.cz/item/CS_URS_2021_01/115101302" TargetMode="External" /><Relationship Id="rId16" Type="http://schemas.openxmlformats.org/officeDocument/2006/relationships/hyperlink" Target="https://podminky.urs.cz/item/CS_URS_2021_01/121151123" TargetMode="External" /><Relationship Id="rId17" Type="http://schemas.openxmlformats.org/officeDocument/2006/relationships/hyperlink" Target="https://podminky.urs.cz/item/CS_URS_2021_01/122251104" TargetMode="External" /><Relationship Id="rId18" Type="http://schemas.openxmlformats.org/officeDocument/2006/relationships/hyperlink" Target="https://podminky.urs.cz/item/CS_URS_2021_01/122251106" TargetMode="External" /><Relationship Id="rId19" Type="http://schemas.openxmlformats.org/officeDocument/2006/relationships/hyperlink" Target="https://podminky.urs.cz/item/CS_URS_2021_01/129253101" TargetMode="External" /><Relationship Id="rId20" Type="http://schemas.openxmlformats.org/officeDocument/2006/relationships/hyperlink" Target="https://podminky.urs.cz/item/CS_URS_2021_01/131251203" TargetMode="External" /><Relationship Id="rId21" Type="http://schemas.openxmlformats.org/officeDocument/2006/relationships/hyperlink" Target="https://podminky.urs.cz/item/CS_URS_2021_01/133212012" TargetMode="External" /><Relationship Id="rId22" Type="http://schemas.openxmlformats.org/officeDocument/2006/relationships/hyperlink" Target="https://podminky.urs.cz/item/CS_URS_2021_01/162201411" TargetMode="External" /><Relationship Id="rId23" Type="http://schemas.openxmlformats.org/officeDocument/2006/relationships/hyperlink" Target="https://podminky.urs.cz/item/CS_URS_2021_01/162201416" TargetMode="External" /><Relationship Id="rId24" Type="http://schemas.openxmlformats.org/officeDocument/2006/relationships/hyperlink" Target="https://podminky.urs.cz/item/CS_URS_2021_01/162201421" TargetMode="External" /><Relationship Id="rId25" Type="http://schemas.openxmlformats.org/officeDocument/2006/relationships/hyperlink" Target="https://podminky.urs.cz/item/CS_URS_2021_01/162201422" TargetMode="External" /><Relationship Id="rId26" Type="http://schemas.openxmlformats.org/officeDocument/2006/relationships/hyperlink" Target="https://podminky.urs.cz/item/CS_URS_2021_01/162301951" TargetMode="External" /><Relationship Id="rId27" Type="http://schemas.openxmlformats.org/officeDocument/2006/relationships/hyperlink" Target="https://podminky.urs.cz/item/CS_URS_2021_01/162301962" TargetMode="External" /><Relationship Id="rId28" Type="http://schemas.openxmlformats.org/officeDocument/2006/relationships/hyperlink" Target="https://podminky.urs.cz/item/CS_URS_2021_01/162301971" TargetMode="External" /><Relationship Id="rId29" Type="http://schemas.openxmlformats.org/officeDocument/2006/relationships/hyperlink" Target="https://podminky.urs.cz/item/CS_URS_2021_01/162301972" TargetMode="External" /><Relationship Id="rId30" Type="http://schemas.openxmlformats.org/officeDocument/2006/relationships/hyperlink" Target="https://podminky.urs.cz/item/CS_URS_2021_01/162351104" TargetMode="External" /><Relationship Id="rId31" Type="http://schemas.openxmlformats.org/officeDocument/2006/relationships/hyperlink" Target="https://podminky.urs.cz/item/CS_URS_2021_01/162751117" TargetMode="External" /><Relationship Id="rId32" Type="http://schemas.openxmlformats.org/officeDocument/2006/relationships/hyperlink" Target="https://podminky.urs.cz/item/CS_URS_2021_01/162751119" TargetMode="External" /><Relationship Id="rId33" Type="http://schemas.openxmlformats.org/officeDocument/2006/relationships/hyperlink" Target="https://podminky.urs.cz/item/CS_URS_2021_01/167151111" TargetMode="External" /><Relationship Id="rId34" Type="http://schemas.openxmlformats.org/officeDocument/2006/relationships/hyperlink" Target="https://podminky.urs.cz/item/CS_URS_2021_01/171153101" TargetMode="External" /><Relationship Id="rId35" Type="http://schemas.openxmlformats.org/officeDocument/2006/relationships/hyperlink" Target="https://podminky.urs.cz/item/CS_URS_2021_01/171201231" TargetMode="External" /><Relationship Id="rId36" Type="http://schemas.openxmlformats.org/officeDocument/2006/relationships/hyperlink" Target="https://podminky.urs.cz/item/CS_URS_2021_01/171211101" TargetMode="External" /><Relationship Id="rId37" Type="http://schemas.openxmlformats.org/officeDocument/2006/relationships/hyperlink" Target="https://podminky.urs.cz/item/CS_URS_2021_01/171251201" TargetMode="External" /><Relationship Id="rId38" Type="http://schemas.openxmlformats.org/officeDocument/2006/relationships/hyperlink" Target="https://podminky.urs.cz/item/CS_URS_2021_01/174151101" TargetMode="External" /><Relationship Id="rId39" Type="http://schemas.openxmlformats.org/officeDocument/2006/relationships/hyperlink" Target="https://podminky.urs.cz/item/CS_URS_2021_01/181351005" TargetMode="External" /><Relationship Id="rId40" Type="http://schemas.openxmlformats.org/officeDocument/2006/relationships/hyperlink" Target="https://podminky.urs.cz/item/CS_URS_2021_01/181351103" TargetMode="External" /><Relationship Id="rId41" Type="http://schemas.openxmlformats.org/officeDocument/2006/relationships/hyperlink" Target="https://podminky.urs.cz/item/CS_URS_2021_01/181451121" TargetMode="External" /><Relationship Id="rId42" Type="http://schemas.openxmlformats.org/officeDocument/2006/relationships/hyperlink" Target="https://podminky.urs.cz/item/CS_URS_2021_01/181951112" TargetMode="External" /><Relationship Id="rId43" Type="http://schemas.openxmlformats.org/officeDocument/2006/relationships/hyperlink" Target="https://podminky.urs.cz/item/CS_URS_2021_01/182151111" TargetMode="External" /><Relationship Id="rId44" Type="http://schemas.openxmlformats.org/officeDocument/2006/relationships/hyperlink" Target="https://podminky.urs.cz/item/CS_URS_2021_01/184818242" TargetMode="External" /><Relationship Id="rId45" Type="http://schemas.openxmlformats.org/officeDocument/2006/relationships/hyperlink" Target="https://podminky.urs.cz/item/CS_URS_2021_01/185804312" TargetMode="External" /><Relationship Id="rId46" Type="http://schemas.openxmlformats.org/officeDocument/2006/relationships/hyperlink" Target="https://podminky.urs.cz/item/CS_URS_2021_01/185851121" TargetMode="External" /><Relationship Id="rId47" Type="http://schemas.openxmlformats.org/officeDocument/2006/relationships/hyperlink" Target="https://podminky.urs.cz/item/CS_URS_2021_01/185851129" TargetMode="External" /><Relationship Id="rId48" Type="http://schemas.openxmlformats.org/officeDocument/2006/relationships/hyperlink" Target="https://podminky.urs.cz/item/CS_URS_2021_01/211531111" TargetMode="External" /><Relationship Id="rId49" Type="http://schemas.openxmlformats.org/officeDocument/2006/relationships/hyperlink" Target="https://podminky.urs.cz/item/CS_URS_2021_01/211571112" TargetMode="External" /><Relationship Id="rId50" Type="http://schemas.openxmlformats.org/officeDocument/2006/relationships/hyperlink" Target="https://podminky.urs.cz/item/CS_URS_2021_01/211971110" TargetMode="External" /><Relationship Id="rId51" Type="http://schemas.openxmlformats.org/officeDocument/2006/relationships/hyperlink" Target="https://podminky.urs.cz/item/CS_URS_2021_01/211971122" TargetMode="External" /><Relationship Id="rId52" Type="http://schemas.openxmlformats.org/officeDocument/2006/relationships/hyperlink" Target="https://podminky.urs.cz/item/CS_URS_2021_01/212751106" TargetMode="External" /><Relationship Id="rId53" Type="http://schemas.openxmlformats.org/officeDocument/2006/relationships/hyperlink" Target="https://podminky.urs.cz/item/CS_URS_2021_01/213141113" TargetMode="External" /><Relationship Id="rId54" Type="http://schemas.openxmlformats.org/officeDocument/2006/relationships/hyperlink" Target="https://podminky.urs.cz/item/CS_URS_2021_01/213141133" TargetMode="External" /><Relationship Id="rId55" Type="http://schemas.openxmlformats.org/officeDocument/2006/relationships/hyperlink" Target="https://podminky.urs.cz/item/CS_URS_2021_01/274313511" TargetMode="External" /><Relationship Id="rId56" Type="http://schemas.openxmlformats.org/officeDocument/2006/relationships/hyperlink" Target="https://podminky.urs.cz/item/CS_URS_2021_01/274313811" TargetMode="External" /><Relationship Id="rId57" Type="http://schemas.openxmlformats.org/officeDocument/2006/relationships/hyperlink" Target="https://podminky.urs.cz/item/CS_URS_2021_01/274321511" TargetMode="External" /><Relationship Id="rId58" Type="http://schemas.openxmlformats.org/officeDocument/2006/relationships/hyperlink" Target="https://podminky.urs.cz/item/CS_URS_2021_01/274351121" TargetMode="External" /><Relationship Id="rId59" Type="http://schemas.openxmlformats.org/officeDocument/2006/relationships/hyperlink" Target="https://podminky.urs.cz/item/CS_URS_2021_01/274351122" TargetMode="External" /><Relationship Id="rId60" Type="http://schemas.openxmlformats.org/officeDocument/2006/relationships/hyperlink" Target="https://podminky.urs.cz/item/CS_URS_2021_01/274361821" TargetMode="External" /><Relationship Id="rId61" Type="http://schemas.openxmlformats.org/officeDocument/2006/relationships/hyperlink" Target="https://podminky.urs.cz/item/CS_URS_2021_01/317322711" TargetMode="External" /><Relationship Id="rId62" Type="http://schemas.openxmlformats.org/officeDocument/2006/relationships/hyperlink" Target="https://podminky.urs.cz/item/CS_URS_2021_01/317351105" TargetMode="External" /><Relationship Id="rId63" Type="http://schemas.openxmlformats.org/officeDocument/2006/relationships/hyperlink" Target="https://podminky.urs.cz/item/CS_URS_2021_01/317351106" TargetMode="External" /><Relationship Id="rId64" Type="http://schemas.openxmlformats.org/officeDocument/2006/relationships/hyperlink" Target="https://podminky.urs.cz/item/CS_URS_2021_01/317361821" TargetMode="External" /><Relationship Id="rId65" Type="http://schemas.openxmlformats.org/officeDocument/2006/relationships/hyperlink" Target="https://podminky.urs.cz/item/CS_URS_2021_01/334323118" TargetMode="External" /><Relationship Id="rId66" Type="http://schemas.openxmlformats.org/officeDocument/2006/relationships/hyperlink" Target="https://podminky.urs.cz/item/CS_URS_2021_01/334351115" TargetMode="External" /><Relationship Id="rId67" Type="http://schemas.openxmlformats.org/officeDocument/2006/relationships/hyperlink" Target="https://podminky.urs.cz/item/CS_URS_2021_01/334351214" TargetMode="External" /><Relationship Id="rId68" Type="http://schemas.openxmlformats.org/officeDocument/2006/relationships/hyperlink" Target="https://podminky.urs.cz/item/CS_URS_2021_01/334361216" TargetMode="External" /><Relationship Id="rId69" Type="http://schemas.openxmlformats.org/officeDocument/2006/relationships/hyperlink" Target="https://podminky.urs.cz/item/CS_URS_2021_01/451315116" TargetMode="External" /><Relationship Id="rId70" Type="http://schemas.openxmlformats.org/officeDocument/2006/relationships/hyperlink" Target="https://podminky.urs.cz/item/CS_URS_2021_01/451573111" TargetMode="External" /><Relationship Id="rId71" Type="http://schemas.openxmlformats.org/officeDocument/2006/relationships/hyperlink" Target="https://podminky.urs.cz/item/CS_URS_2021_01/452111141" TargetMode="External" /><Relationship Id="rId72" Type="http://schemas.openxmlformats.org/officeDocument/2006/relationships/hyperlink" Target="https://podminky.urs.cz/item/CS_URS_2021_01/452311151" TargetMode="External" /><Relationship Id="rId73" Type="http://schemas.openxmlformats.org/officeDocument/2006/relationships/hyperlink" Target="https://podminky.urs.cz/item/CS_URS_2021_01/452312161" TargetMode="External" /><Relationship Id="rId74" Type="http://schemas.openxmlformats.org/officeDocument/2006/relationships/hyperlink" Target="https://podminky.urs.cz/item/CS_URS_2021_01/465511511" TargetMode="External" /><Relationship Id="rId75" Type="http://schemas.openxmlformats.org/officeDocument/2006/relationships/hyperlink" Target="https://podminky.urs.cz/item/CS_URS_2021_01/564851111" TargetMode="External" /><Relationship Id="rId76" Type="http://schemas.openxmlformats.org/officeDocument/2006/relationships/hyperlink" Target="https://podminky.urs.cz/item/CS_URS_2021_01/564851111.1" TargetMode="External" /><Relationship Id="rId77" Type="http://schemas.openxmlformats.org/officeDocument/2006/relationships/hyperlink" Target="https://podminky.urs.cz/item/CS_URS_2021_01/564861111" TargetMode="External" /><Relationship Id="rId78" Type="http://schemas.openxmlformats.org/officeDocument/2006/relationships/hyperlink" Target="https://podminky.urs.cz/item/CS_URS_2021_01/569831111" TargetMode="External" /><Relationship Id="rId79" Type="http://schemas.openxmlformats.org/officeDocument/2006/relationships/hyperlink" Target="https://podminky.urs.cz/item/CS_URS_2021_01/569903311" TargetMode="External" /><Relationship Id="rId80" Type="http://schemas.openxmlformats.org/officeDocument/2006/relationships/hyperlink" Target="https://podminky.urs.cz/item/CS_URS_2021_01/573191111" TargetMode="External" /><Relationship Id="rId81" Type="http://schemas.openxmlformats.org/officeDocument/2006/relationships/hyperlink" Target="https://podminky.urs.cz/item/CS_URS_2021_01/573231106" TargetMode="External" /><Relationship Id="rId82" Type="http://schemas.openxmlformats.org/officeDocument/2006/relationships/hyperlink" Target="https://podminky.urs.cz/item/CS_URS_2021_01/577134121" TargetMode="External" /><Relationship Id="rId83" Type="http://schemas.openxmlformats.org/officeDocument/2006/relationships/hyperlink" Target="https://podminky.urs.cz/item/CS_URS_2021_01/596211110" TargetMode="External" /><Relationship Id="rId84" Type="http://schemas.openxmlformats.org/officeDocument/2006/relationships/hyperlink" Target="https://podminky.urs.cz/item/CS_URS_2021_01/895941111" TargetMode="External" /><Relationship Id="rId85" Type="http://schemas.openxmlformats.org/officeDocument/2006/relationships/hyperlink" Target="https://podminky.urs.cz/item/CS_URS_2021_01/899204112" TargetMode="External" /><Relationship Id="rId86" Type="http://schemas.openxmlformats.org/officeDocument/2006/relationships/hyperlink" Target="https://podminky.urs.cz/item/CS_URS_2021_01/899331111" TargetMode="External" /><Relationship Id="rId87" Type="http://schemas.openxmlformats.org/officeDocument/2006/relationships/hyperlink" Target="https://podminky.urs.cz/item/CS_URS_2021_01/916131213" TargetMode="External" /><Relationship Id="rId88" Type="http://schemas.openxmlformats.org/officeDocument/2006/relationships/hyperlink" Target="https://podminky.urs.cz/item/CS_URS_2021_01/919112233" TargetMode="External" /><Relationship Id="rId89" Type="http://schemas.openxmlformats.org/officeDocument/2006/relationships/hyperlink" Target="https://podminky.urs.cz/item/CS_URS_2021_01/919122132" TargetMode="External" /><Relationship Id="rId90" Type="http://schemas.openxmlformats.org/officeDocument/2006/relationships/hyperlink" Target="https://podminky.urs.cz/item/CS_URS_2021_01/919521140" TargetMode="External" /><Relationship Id="rId91" Type="http://schemas.openxmlformats.org/officeDocument/2006/relationships/hyperlink" Target="https://podminky.urs.cz/item/CS_URS_2021_01/919735114" TargetMode="External" /><Relationship Id="rId92" Type="http://schemas.openxmlformats.org/officeDocument/2006/relationships/hyperlink" Target="https://podminky.urs.cz/item/CS_URS_2021_01/961041211" TargetMode="External" /><Relationship Id="rId93" Type="http://schemas.openxmlformats.org/officeDocument/2006/relationships/hyperlink" Target="https://podminky.urs.cz/item/CS_URS_2021_01/962041221" TargetMode="External" /><Relationship Id="rId94" Type="http://schemas.openxmlformats.org/officeDocument/2006/relationships/hyperlink" Target="https://podminky.urs.cz/item/CS_URS_2021_01/997221551" TargetMode="External" /><Relationship Id="rId95" Type="http://schemas.openxmlformats.org/officeDocument/2006/relationships/hyperlink" Target="https://podminky.urs.cz/item/CS_URS_2021_01/997221559" TargetMode="External" /><Relationship Id="rId96" Type="http://schemas.openxmlformats.org/officeDocument/2006/relationships/hyperlink" Target="https://podminky.urs.cz/item/CS_URS_2021_01/997221571" TargetMode="External" /><Relationship Id="rId97" Type="http://schemas.openxmlformats.org/officeDocument/2006/relationships/hyperlink" Target="https://podminky.urs.cz/item/CS_URS_2021_01/997221579" TargetMode="External" /><Relationship Id="rId98" Type="http://schemas.openxmlformats.org/officeDocument/2006/relationships/hyperlink" Target="https://podminky.urs.cz/item/CS_URS_2021_01/997221615" TargetMode="External" /><Relationship Id="rId99" Type="http://schemas.openxmlformats.org/officeDocument/2006/relationships/hyperlink" Target="https://podminky.urs.cz/item/CS_URS_2021_01/997221645" TargetMode="External" /><Relationship Id="rId100" Type="http://schemas.openxmlformats.org/officeDocument/2006/relationships/hyperlink" Target="https://podminky.urs.cz/item/CS_URS_2021_01/997221655" TargetMode="External" /><Relationship Id="rId101" Type="http://schemas.openxmlformats.org/officeDocument/2006/relationships/hyperlink" Target="https://podminky.urs.cz/item/CS_URS_2021_01/998225111" TargetMode="External" /><Relationship Id="rId102" Type="http://schemas.openxmlformats.org/officeDocument/2006/relationships/hyperlink" Target="https://podminky.urs.cz/item/CS_URS_2021_01/998225192" TargetMode="External" /><Relationship Id="rId10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21-12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VC1 v k.ú. Kouty u Poděbrad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Kouty u Poděbrad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11. 7. 2021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ČR-SPÚ,Krajský pozemkový úřad pro Středočeský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VDI PROJEKT s.r.o.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Ing. Jan Duben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101 - Polní cesta VC1'!J30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 101 - Polní cesta VC1'!P92</f>
        <v>0</v>
      </c>
      <c r="AV55" s="121">
        <f>'SO 101 - Polní cesta VC1'!J33</f>
        <v>0</v>
      </c>
      <c r="AW55" s="121">
        <f>'SO 101 - Polní cesta VC1'!J34</f>
        <v>0</v>
      </c>
      <c r="AX55" s="121">
        <f>'SO 101 - Polní cesta VC1'!J35</f>
        <v>0</v>
      </c>
      <c r="AY55" s="121">
        <f>'SO 101 - Polní cesta VC1'!J36</f>
        <v>0</v>
      </c>
      <c r="AZ55" s="121">
        <f>'SO 101 - Polní cesta VC1'!F33</f>
        <v>0</v>
      </c>
      <c r="BA55" s="121">
        <f>'SO 101 - Polní cesta VC1'!F34</f>
        <v>0</v>
      </c>
      <c r="BB55" s="121">
        <f>'SO 101 - Polní cesta VC1'!F35</f>
        <v>0</v>
      </c>
      <c r="BC55" s="121">
        <f>'SO 101 - Polní cesta VC1'!F36</f>
        <v>0</v>
      </c>
      <c r="BD55" s="123">
        <f>'SO 101 - Polní cesta VC1'!F37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'VON - Vedlejší a ostatní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5">
        <v>0</v>
      </c>
      <c r="AT56" s="126">
        <f>ROUND(SUM(AV56:AW56),2)</f>
        <v>0</v>
      </c>
      <c r="AU56" s="127">
        <f>'VON - Vedlejší a ostatní ...'!P84</f>
        <v>0</v>
      </c>
      <c r="AV56" s="126">
        <f>'VON - Vedlejší a ostatní ...'!J33</f>
        <v>0</v>
      </c>
      <c r="AW56" s="126">
        <f>'VON - Vedlejší a ostatní ...'!J34</f>
        <v>0</v>
      </c>
      <c r="AX56" s="126">
        <f>'VON - Vedlejší a ostatní ...'!J35</f>
        <v>0</v>
      </c>
      <c r="AY56" s="126">
        <f>'VON - Vedlejší a ostatní ...'!J36</f>
        <v>0</v>
      </c>
      <c r="AZ56" s="126">
        <f>'VON - Vedlejší a ostatní ...'!F33</f>
        <v>0</v>
      </c>
      <c r="BA56" s="126">
        <f>'VON - Vedlejší a ostatní ...'!F34</f>
        <v>0</v>
      </c>
      <c r="BB56" s="126">
        <f>'VON - Vedlejší a ostatní ...'!F35</f>
        <v>0</v>
      </c>
      <c r="BC56" s="126">
        <f>'VON - Vedlejší a ostatní ...'!F36</f>
        <v>0</v>
      </c>
      <c r="BD56" s="128">
        <f>'VON - Vedlejší a ostatní ...'!F37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21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/UVcJgOSxDdfHra+tKe+5ihLH1+NOhDf5G7Gtt5XcCQ+6lkQBp3kM900iqTlT+fmR9MqqjJ3lnWDgXjjKFzrKw==" hashValue="1Ra1TCGQvF6I+cZ/cgYSWct2Y91ffmXuuySbkFQtSD/B6kuELCaatRvWHqQO984rrplK5+Eb94fOb1Fu4M9TZ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Polní cesta VC1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  <c r="AZ2" s="129" t="s">
        <v>87</v>
      </c>
      <c r="BA2" s="129" t="s">
        <v>21</v>
      </c>
      <c r="BB2" s="129" t="s">
        <v>21</v>
      </c>
      <c r="BC2" s="129" t="s">
        <v>88</v>
      </c>
      <c r="BD2" s="12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  <c r="AZ3" s="129" t="s">
        <v>89</v>
      </c>
      <c r="BA3" s="129" t="s">
        <v>21</v>
      </c>
      <c r="BB3" s="129" t="s">
        <v>21</v>
      </c>
      <c r="BC3" s="129" t="s">
        <v>90</v>
      </c>
      <c r="BD3" s="129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  <c r="AZ4" s="129" t="s">
        <v>92</v>
      </c>
      <c r="BA4" s="129" t="s">
        <v>21</v>
      </c>
      <c r="BB4" s="129" t="s">
        <v>21</v>
      </c>
      <c r="BC4" s="129" t="s">
        <v>93</v>
      </c>
      <c r="BD4" s="129" t="s">
        <v>83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VC1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94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95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96</v>
      </c>
      <c r="G12" s="39"/>
      <c r="H12" s="39"/>
      <c r="I12" s="134" t="s">
        <v>24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21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21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">
        <v>21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33</v>
      </c>
      <c r="F21" s="39"/>
      <c r="G21" s="39"/>
      <c r="H21" s="39"/>
      <c r="I21" s="134" t="s">
        <v>29</v>
      </c>
      <c r="J21" s="138" t="s">
        <v>21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21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36</v>
      </c>
      <c r="F24" s="39"/>
      <c r="G24" s="39"/>
      <c r="H24" s="39"/>
      <c r="I24" s="134" t="s">
        <v>29</v>
      </c>
      <c r="J24" s="138" t="s">
        <v>21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37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39</v>
      </c>
      <c r="E30" s="39"/>
      <c r="F30" s="39"/>
      <c r="G30" s="39"/>
      <c r="H30" s="39"/>
      <c r="I30" s="39"/>
      <c r="J30" s="146">
        <f>ROUND(J92,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41</v>
      </c>
      <c r="G32" s="39"/>
      <c r="H32" s="39"/>
      <c r="I32" s="147" t="s">
        <v>40</v>
      </c>
      <c r="J32" s="147" t="s">
        <v>42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43</v>
      </c>
      <c r="E33" s="134" t="s">
        <v>44</v>
      </c>
      <c r="F33" s="149">
        <f>ROUND((SUM(BE92:BE824)),  2)</f>
        <v>0</v>
      </c>
      <c r="G33" s="39"/>
      <c r="H33" s="39"/>
      <c r="I33" s="150">
        <v>0.20999999999999999</v>
      </c>
      <c r="J33" s="149">
        <f>ROUND(((SUM(BE92:BE824))*I33),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45</v>
      </c>
      <c r="F34" s="149">
        <f>ROUND((SUM(BF92:BF824)),  2)</f>
        <v>0</v>
      </c>
      <c r="G34" s="39"/>
      <c r="H34" s="39"/>
      <c r="I34" s="150">
        <v>0.14999999999999999</v>
      </c>
      <c r="J34" s="149">
        <f>ROUND(((SUM(BF92:BF824))*I34),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46</v>
      </c>
      <c r="F35" s="149">
        <f>ROUND((SUM(BG92:BG824)),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47</v>
      </c>
      <c r="F36" s="149">
        <f>ROUND((SUM(BH92:BH824)),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9">
        <f>ROUND((SUM(BI92:BI824)),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VC1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Polní cesta VC1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k.ú. Kouty</v>
      </c>
      <c r="G52" s="41"/>
      <c r="H52" s="41"/>
      <c r="I52" s="33" t="s">
        <v>24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71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J430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104</v>
      </c>
      <c r="E63" s="176"/>
      <c r="F63" s="176"/>
      <c r="G63" s="176"/>
      <c r="H63" s="176"/>
      <c r="I63" s="176"/>
      <c r="J63" s="177">
        <f>J515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105</v>
      </c>
      <c r="E64" s="176"/>
      <c r="F64" s="176"/>
      <c r="G64" s="176"/>
      <c r="H64" s="176"/>
      <c r="I64" s="176"/>
      <c r="J64" s="177">
        <f>J554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106</v>
      </c>
      <c r="E65" s="176"/>
      <c r="F65" s="176"/>
      <c r="G65" s="176"/>
      <c r="H65" s="176"/>
      <c r="I65" s="176"/>
      <c r="J65" s="177">
        <f>J585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107</v>
      </c>
      <c r="E66" s="176"/>
      <c r="F66" s="176"/>
      <c r="G66" s="176"/>
      <c r="H66" s="176"/>
      <c r="I66" s="176"/>
      <c r="J66" s="177">
        <f>J665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108</v>
      </c>
      <c r="E67" s="176"/>
      <c r="F67" s="176"/>
      <c r="G67" s="176"/>
      <c r="H67" s="176"/>
      <c r="I67" s="176"/>
      <c r="J67" s="177">
        <f>J708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109</v>
      </c>
      <c r="E68" s="176"/>
      <c r="F68" s="176"/>
      <c r="G68" s="176"/>
      <c r="H68" s="176"/>
      <c r="I68" s="176"/>
      <c r="J68" s="177">
        <f>J768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110</v>
      </c>
      <c r="E69" s="176"/>
      <c r="F69" s="176"/>
      <c r="G69" s="176"/>
      <c r="H69" s="176"/>
      <c r="I69" s="176"/>
      <c r="J69" s="177">
        <f>J808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111</v>
      </c>
      <c r="E70" s="170"/>
      <c r="F70" s="170"/>
      <c r="G70" s="170"/>
      <c r="H70" s="170"/>
      <c r="I70" s="170"/>
      <c r="J70" s="171">
        <f>J815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112</v>
      </c>
      <c r="E71" s="176"/>
      <c r="F71" s="176"/>
      <c r="G71" s="176"/>
      <c r="H71" s="176"/>
      <c r="I71" s="176"/>
      <c r="J71" s="177">
        <f>J816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113</v>
      </c>
      <c r="E72" s="176"/>
      <c r="F72" s="176"/>
      <c r="G72" s="176"/>
      <c r="H72" s="176"/>
      <c r="I72" s="176"/>
      <c r="J72" s="177">
        <f>J821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114</v>
      </c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2" t="str">
        <f>E7</f>
        <v>Polní cesta VC1 v k.ú. Kouty u Poděbrad</v>
      </c>
      <c r="F82" s="33"/>
      <c r="G82" s="33"/>
      <c r="H82" s="33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94</v>
      </c>
      <c r="D83" s="41"/>
      <c r="E83" s="41"/>
      <c r="F83" s="41"/>
      <c r="G83" s="41"/>
      <c r="H83" s="41"/>
      <c r="I83" s="41"/>
      <c r="J83" s="41"/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 101 - Polní cesta VC1</v>
      </c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22</v>
      </c>
      <c r="D86" s="41"/>
      <c r="E86" s="41"/>
      <c r="F86" s="28" t="str">
        <f>F12</f>
        <v>k.ú. Kouty</v>
      </c>
      <c r="G86" s="41"/>
      <c r="H86" s="41"/>
      <c r="I86" s="33" t="s">
        <v>24</v>
      </c>
      <c r="J86" s="73" t="str">
        <f>IF(J12="","",J12)</f>
        <v>11. 7. 2021</v>
      </c>
      <c r="K86" s="41"/>
      <c r="L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26</v>
      </c>
      <c r="D88" s="41"/>
      <c r="E88" s="41"/>
      <c r="F88" s="28" t="str">
        <f>E15</f>
        <v>ČR-SPÚ,Krajský pozemkový úřad pro Středočeský kraj</v>
      </c>
      <c r="G88" s="41"/>
      <c r="H88" s="41"/>
      <c r="I88" s="33" t="s">
        <v>32</v>
      </c>
      <c r="J88" s="37" t="str">
        <f>E21</f>
        <v>VDI PROJEKT s.r.o.</v>
      </c>
      <c r="K88" s="41"/>
      <c r="L88" s="13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IF(E18="","",E18)</f>
        <v>Vyplň údaj</v>
      </c>
      <c r="G89" s="41"/>
      <c r="H89" s="41"/>
      <c r="I89" s="33" t="s">
        <v>35</v>
      </c>
      <c r="J89" s="37" t="str">
        <f>E24</f>
        <v>Ing. Jan Duben</v>
      </c>
      <c r="K89" s="41"/>
      <c r="L89" s="13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9"/>
      <c r="B91" s="180"/>
      <c r="C91" s="181" t="s">
        <v>115</v>
      </c>
      <c r="D91" s="182" t="s">
        <v>58</v>
      </c>
      <c r="E91" s="182" t="s">
        <v>54</v>
      </c>
      <c r="F91" s="182" t="s">
        <v>55</v>
      </c>
      <c r="G91" s="182" t="s">
        <v>116</v>
      </c>
      <c r="H91" s="182" t="s">
        <v>117</v>
      </c>
      <c r="I91" s="182" t="s">
        <v>118</v>
      </c>
      <c r="J91" s="182" t="s">
        <v>99</v>
      </c>
      <c r="K91" s="183" t="s">
        <v>119</v>
      </c>
      <c r="L91" s="184"/>
      <c r="M91" s="93" t="s">
        <v>21</v>
      </c>
      <c r="N91" s="94" t="s">
        <v>43</v>
      </c>
      <c r="O91" s="94" t="s">
        <v>120</v>
      </c>
      <c r="P91" s="94" t="s">
        <v>121</v>
      </c>
      <c r="Q91" s="94" t="s">
        <v>122</v>
      </c>
      <c r="R91" s="94" t="s">
        <v>123</v>
      </c>
      <c r="S91" s="94" t="s">
        <v>124</v>
      </c>
      <c r="T91" s="95" t="s">
        <v>125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39"/>
      <c r="B92" s="40"/>
      <c r="C92" s="100" t="s">
        <v>126</v>
      </c>
      <c r="D92" s="41"/>
      <c r="E92" s="41"/>
      <c r="F92" s="41"/>
      <c r="G92" s="41"/>
      <c r="H92" s="41"/>
      <c r="I92" s="41"/>
      <c r="J92" s="185">
        <f>BK92</f>
        <v>0</v>
      </c>
      <c r="K92" s="41"/>
      <c r="L92" s="45"/>
      <c r="M92" s="96"/>
      <c r="N92" s="186"/>
      <c r="O92" s="97"/>
      <c r="P92" s="187">
        <f>P93+P815</f>
        <v>0</v>
      </c>
      <c r="Q92" s="97"/>
      <c r="R92" s="187">
        <f>R93+R815</f>
        <v>1884.1819725012399</v>
      </c>
      <c r="S92" s="97"/>
      <c r="T92" s="188">
        <f>T93+T815</f>
        <v>395.28199999999998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100</v>
      </c>
      <c r="BK92" s="189">
        <f>BK93+BK815</f>
        <v>0</v>
      </c>
    </row>
    <row r="93" s="12" customFormat="1" ht="25.92" customHeight="1">
      <c r="A93" s="12"/>
      <c r="B93" s="190"/>
      <c r="C93" s="191"/>
      <c r="D93" s="192" t="s">
        <v>72</v>
      </c>
      <c r="E93" s="193" t="s">
        <v>127</v>
      </c>
      <c r="F93" s="193" t="s">
        <v>128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P94+P430+P515+P554+P585+P665+P708+P768+P808</f>
        <v>0</v>
      </c>
      <c r="Q93" s="198"/>
      <c r="R93" s="199">
        <f>R94+R430+R515+R554+R585+R665+R708+R768+R808</f>
        <v>1884.1810125012398</v>
      </c>
      <c r="S93" s="198"/>
      <c r="T93" s="200">
        <f>T94+T430+T515+T554+T585+T665+T708+T768+T808</f>
        <v>395.28199999999998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81</v>
      </c>
      <c r="AT93" s="202" t="s">
        <v>72</v>
      </c>
      <c r="AU93" s="202" t="s">
        <v>73</v>
      </c>
      <c r="AY93" s="201" t="s">
        <v>129</v>
      </c>
      <c r="BK93" s="203">
        <f>BK94+BK430+BK515+BK554+BK585+BK665+BK708+BK768+BK808</f>
        <v>0</v>
      </c>
    </row>
    <row r="94" s="12" customFormat="1" ht="22.8" customHeight="1">
      <c r="A94" s="12"/>
      <c r="B94" s="190"/>
      <c r="C94" s="191"/>
      <c r="D94" s="192" t="s">
        <v>72</v>
      </c>
      <c r="E94" s="204" t="s">
        <v>81</v>
      </c>
      <c r="F94" s="204" t="s">
        <v>130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SUM(P95:P429)</f>
        <v>0</v>
      </c>
      <c r="Q94" s="198"/>
      <c r="R94" s="199">
        <f>SUM(R95:R429)</f>
        <v>116.705302</v>
      </c>
      <c r="S94" s="198"/>
      <c r="T94" s="200">
        <f>SUM(T95:T429)</f>
        <v>335.36199999999997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81</v>
      </c>
      <c r="AT94" s="202" t="s">
        <v>72</v>
      </c>
      <c r="AU94" s="202" t="s">
        <v>81</v>
      </c>
      <c r="AY94" s="201" t="s">
        <v>129</v>
      </c>
      <c r="BK94" s="203">
        <f>SUM(BK95:BK429)</f>
        <v>0</v>
      </c>
    </row>
    <row r="95" s="2" customFormat="1" ht="21.75" customHeight="1">
      <c r="A95" s="39"/>
      <c r="B95" s="40"/>
      <c r="C95" s="206" t="s">
        <v>81</v>
      </c>
      <c r="D95" s="206" t="s">
        <v>131</v>
      </c>
      <c r="E95" s="207" t="s">
        <v>132</v>
      </c>
      <c r="F95" s="208" t="s">
        <v>133</v>
      </c>
      <c r="G95" s="209" t="s">
        <v>134</v>
      </c>
      <c r="H95" s="210">
        <v>120</v>
      </c>
      <c r="I95" s="211"/>
      <c r="J95" s="212">
        <f>ROUND(I95*H95,2)</f>
        <v>0</v>
      </c>
      <c r="K95" s="208" t="s">
        <v>135</v>
      </c>
      <c r="L95" s="45"/>
      <c r="M95" s="213" t="s">
        <v>21</v>
      </c>
      <c r="N95" s="214" t="s">
        <v>44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136</v>
      </c>
      <c r="AT95" s="217" t="s">
        <v>131</v>
      </c>
      <c r="AU95" s="217" t="s">
        <v>83</v>
      </c>
      <c r="AY95" s="18" t="s">
        <v>129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81</v>
      </c>
      <c r="BK95" s="218">
        <f>ROUND(I95*H95,2)</f>
        <v>0</v>
      </c>
      <c r="BL95" s="18" t="s">
        <v>136</v>
      </c>
      <c r="BM95" s="217" t="s">
        <v>137</v>
      </c>
    </row>
    <row r="96" s="2" customFormat="1">
      <c r="A96" s="39"/>
      <c r="B96" s="40"/>
      <c r="C96" s="41"/>
      <c r="D96" s="219" t="s">
        <v>138</v>
      </c>
      <c r="E96" s="41"/>
      <c r="F96" s="220" t="s">
        <v>139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138</v>
      </c>
      <c r="AU96" s="18" t="s">
        <v>83</v>
      </c>
    </row>
    <row r="97" s="2" customFormat="1">
      <c r="A97" s="39"/>
      <c r="B97" s="40"/>
      <c r="C97" s="41"/>
      <c r="D97" s="224" t="s">
        <v>140</v>
      </c>
      <c r="E97" s="41"/>
      <c r="F97" s="225" t="s">
        <v>141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83</v>
      </c>
    </row>
    <row r="98" s="13" customFormat="1">
      <c r="A98" s="13"/>
      <c r="B98" s="226"/>
      <c r="C98" s="227"/>
      <c r="D98" s="219" t="s">
        <v>142</v>
      </c>
      <c r="E98" s="228" t="s">
        <v>21</v>
      </c>
      <c r="F98" s="229" t="s">
        <v>143</v>
      </c>
      <c r="G98" s="227"/>
      <c r="H98" s="230">
        <v>120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142</v>
      </c>
      <c r="AU98" s="236" t="s">
        <v>83</v>
      </c>
      <c r="AV98" s="13" t="s">
        <v>83</v>
      </c>
      <c r="AW98" s="13" t="s">
        <v>34</v>
      </c>
      <c r="AX98" s="13" t="s">
        <v>73</v>
      </c>
      <c r="AY98" s="236" t="s">
        <v>129</v>
      </c>
    </row>
    <row r="99" s="14" customFormat="1">
      <c r="A99" s="14"/>
      <c r="B99" s="237"/>
      <c r="C99" s="238"/>
      <c r="D99" s="219" t="s">
        <v>142</v>
      </c>
      <c r="E99" s="239" t="s">
        <v>21</v>
      </c>
      <c r="F99" s="240" t="s">
        <v>144</v>
      </c>
      <c r="G99" s="238"/>
      <c r="H99" s="241">
        <v>120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142</v>
      </c>
      <c r="AU99" s="247" t="s">
        <v>83</v>
      </c>
      <c r="AV99" s="14" t="s">
        <v>136</v>
      </c>
      <c r="AW99" s="14" t="s">
        <v>34</v>
      </c>
      <c r="AX99" s="14" t="s">
        <v>81</v>
      </c>
      <c r="AY99" s="247" t="s">
        <v>129</v>
      </c>
    </row>
    <row r="100" s="2" customFormat="1" ht="16.5" customHeight="1">
      <c r="A100" s="39"/>
      <c r="B100" s="40"/>
      <c r="C100" s="206" t="s">
        <v>83</v>
      </c>
      <c r="D100" s="206" t="s">
        <v>131</v>
      </c>
      <c r="E100" s="207" t="s">
        <v>145</v>
      </c>
      <c r="F100" s="208" t="s">
        <v>146</v>
      </c>
      <c r="G100" s="209" t="s">
        <v>134</v>
      </c>
      <c r="H100" s="210">
        <v>1540.5</v>
      </c>
      <c r="I100" s="211"/>
      <c r="J100" s="212">
        <f>ROUND(I100*H100,2)</f>
        <v>0</v>
      </c>
      <c r="K100" s="208" t="s">
        <v>135</v>
      </c>
      <c r="L100" s="45"/>
      <c r="M100" s="213" t="s">
        <v>21</v>
      </c>
      <c r="N100" s="214" t="s">
        <v>44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136</v>
      </c>
      <c r="AT100" s="217" t="s">
        <v>131</v>
      </c>
      <c r="AU100" s="217" t="s">
        <v>83</v>
      </c>
      <c r="AY100" s="18" t="s">
        <v>129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81</v>
      </c>
      <c r="BK100" s="218">
        <f>ROUND(I100*H100,2)</f>
        <v>0</v>
      </c>
      <c r="BL100" s="18" t="s">
        <v>136</v>
      </c>
      <c r="BM100" s="217" t="s">
        <v>147</v>
      </c>
    </row>
    <row r="101" s="2" customFormat="1">
      <c r="A101" s="39"/>
      <c r="B101" s="40"/>
      <c r="C101" s="41"/>
      <c r="D101" s="219" t="s">
        <v>138</v>
      </c>
      <c r="E101" s="41"/>
      <c r="F101" s="220" t="s">
        <v>148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138</v>
      </c>
      <c r="AU101" s="18" t="s">
        <v>83</v>
      </c>
    </row>
    <row r="102" s="2" customFormat="1">
      <c r="A102" s="39"/>
      <c r="B102" s="40"/>
      <c r="C102" s="41"/>
      <c r="D102" s="224" t="s">
        <v>140</v>
      </c>
      <c r="E102" s="41"/>
      <c r="F102" s="225" t="s">
        <v>149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83</v>
      </c>
    </row>
    <row r="103" s="13" customFormat="1">
      <c r="A103" s="13"/>
      <c r="B103" s="226"/>
      <c r="C103" s="227"/>
      <c r="D103" s="219" t="s">
        <v>142</v>
      </c>
      <c r="E103" s="228" t="s">
        <v>21</v>
      </c>
      <c r="F103" s="229" t="s">
        <v>150</v>
      </c>
      <c r="G103" s="227"/>
      <c r="H103" s="230">
        <v>1540.5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142</v>
      </c>
      <c r="AU103" s="236" t="s">
        <v>83</v>
      </c>
      <c r="AV103" s="13" t="s">
        <v>83</v>
      </c>
      <c r="AW103" s="13" t="s">
        <v>34</v>
      </c>
      <c r="AX103" s="13" t="s">
        <v>73</v>
      </c>
      <c r="AY103" s="236" t="s">
        <v>129</v>
      </c>
    </row>
    <row r="104" s="14" customFormat="1">
      <c r="A104" s="14"/>
      <c r="B104" s="237"/>
      <c r="C104" s="238"/>
      <c r="D104" s="219" t="s">
        <v>142</v>
      </c>
      <c r="E104" s="239" t="s">
        <v>21</v>
      </c>
      <c r="F104" s="240" t="s">
        <v>144</v>
      </c>
      <c r="G104" s="238"/>
      <c r="H104" s="241">
        <v>1540.5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142</v>
      </c>
      <c r="AU104" s="247" t="s">
        <v>83</v>
      </c>
      <c r="AV104" s="14" t="s">
        <v>136</v>
      </c>
      <c r="AW104" s="14" t="s">
        <v>34</v>
      </c>
      <c r="AX104" s="14" t="s">
        <v>81</v>
      </c>
      <c r="AY104" s="247" t="s">
        <v>129</v>
      </c>
    </row>
    <row r="105" s="2" customFormat="1" ht="16.5" customHeight="1">
      <c r="A105" s="39"/>
      <c r="B105" s="40"/>
      <c r="C105" s="206" t="s">
        <v>151</v>
      </c>
      <c r="D105" s="206" t="s">
        <v>131</v>
      </c>
      <c r="E105" s="207" t="s">
        <v>152</v>
      </c>
      <c r="F105" s="208" t="s">
        <v>153</v>
      </c>
      <c r="G105" s="209" t="s">
        <v>154</v>
      </c>
      <c r="H105" s="210">
        <v>2</v>
      </c>
      <c r="I105" s="211"/>
      <c r="J105" s="212">
        <f>ROUND(I105*H105,2)</f>
        <v>0</v>
      </c>
      <c r="K105" s="208" t="s">
        <v>135</v>
      </c>
      <c r="L105" s="45"/>
      <c r="M105" s="213" t="s">
        <v>21</v>
      </c>
      <c r="N105" s="214" t="s">
        <v>44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136</v>
      </c>
      <c r="AT105" s="217" t="s">
        <v>131</v>
      </c>
      <c r="AU105" s="217" t="s">
        <v>83</v>
      </c>
      <c r="AY105" s="18" t="s">
        <v>129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81</v>
      </c>
      <c r="BK105" s="218">
        <f>ROUND(I105*H105,2)</f>
        <v>0</v>
      </c>
      <c r="BL105" s="18" t="s">
        <v>136</v>
      </c>
      <c r="BM105" s="217" t="s">
        <v>155</v>
      </c>
    </row>
    <row r="106" s="2" customFormat="1">
      <c r="A106" s="39"/>
      <c r="B106" s="40"/>
      <c r="C106" s="41"/>
      <c r="D106" s="219" t="s">
        <v>138</v>
      </c>
      <c r="E106" s="41"/>
      <c r="F106" s="220" t="s">
        <v>156</v>
      </c>
      <c r="G106" s="41"/>
      <c r="H106" s="41"/>
      <c r="I106" s="221"/>
      <c r="J106" s="41"/>
      <c r="K106" s="41"/>
      <c r="L106" s="45"/>
      <c r="M106" s="222"/>
      <c r="N106" s="22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138</v>
      </c>
      <c r="AU106" s="18" t="s">
        <v>83</v>
      </c>
    </row>
    <row r="107" s="2" customFormat="1">
      <c r="A107" s="39"/>
      <c r="B107" s="40"/>
      <c r="C107" s="41"/>
      <c r="D107" s="224" t="s">
        <v>140</v>
      </c>
      <c r="E107" s="41"/>
      <c r="F107" s="225" t="s">
        <v>157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83</v>
      </c>
    </row>
    <row r="108" s="13" customFormat="1">
      <c r="A108" s="13"/>
      <c r="B108" s="226"/>
      <c r="C108" s="227"/>
      <c r="D108" s="219" t="s">
        <v>142</v>
      </c>
      <c r="E108" s="228" t="s">
        <v>21</v>
      </c>
      <c r="F108" s="229" t="s">
        <v>158</v>
      </c>
      <c r="G108" s="227"/>
      <c r="H108" s="230">
        <v>2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142</v>
      </c>
      <c r="AU108" s="236" t="s">
        <v>83</v>
      </c>
      <c r="AV108" s="13" t="s">
        <v>83</v>
      </c>
      <c r="AW108" s="13" t="s">
        <v>34</v>
      </c>
      <c r="AX108" s="13" t="s">
        <v>73</v>
      </c>
      <c r="AY108" s="236" t="s">
        <v>129</v>
      </c>
    </row>
    <row r="109" s="14" customFormat="1">
      <c r="A109" s="14"/>
      <c r="B109" s="237"/>
      <c r="C109" s="238"/>
      <c r="D109" s="219" t="s">
        <v>142</v>
      </c>
      <c r="E109" s="239" t="s">
        <v>21</v>
      </c>
      <c r="F109" s="240" t="s">
        <v>144</v>
      </c>
      <c r="G109" s="238"/>
      <c r="H109" s="241">
        <v>2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142</v>
      </c>
      <c r="AU109" s="247" t="s">
        <v>83</v>
      </c>
      <c r="AV109" s="14" t="s">
        <v>136</v>
      </c>
      <c r="AW109" s="14" t="s">
        <v>34</v>
      </c>
      <c r="AX109" s="14" t="s">
        <v>81</v>
      </c>
      <c r="AY109" s="247" t="s">
        <v>129</v>
      </c>
    </row>
    <row r="110" s="2" customFormat="1" ht="16.5" customHeight="1">
      <c r="A110" s="39"/>
      <c r="B110" s="40"/>
      <c r="C110" s="206" t="s">
        <v>136</v>
      </c>
      <c r="D110" s="206" t="s">
        <v>131</v>
      </c>
      <c r="E110" s="207" t="s">
        <v>159</v>
      </c>
      <c r="F110" s="208" t="s">
        <v>160</v>
      </c>
      <c r="G110" s="209" t="s">
        <v>154</v>
      </c>
      <c r="H110" s="210">
        <v>4</v>
      </c>
      <c r="I110" s="211"/>
      <c r="J110" s="212">
        <f>ROUND(I110*H110,2)</f>
        <v>0</v>
      </c>
      <c r="K110" s="208" t="s">
        <v>135</v>
      </c>
      <c r="L110" s="45"/>
      <c r="M110" s="213" t="s">
        <v>21</v>
      </c>
      <c r="N110" s="214" t="s">
        <v>44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136</v>
      </c>
      <c r="AT110" s="217" t="s">
        <v>131</v>
      </c>
      <c r="AU110" s="217" t="s">
        <v>83</v>
      </c>
      <c r="AY110" s="18" t="s">
        <v>129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81</v>
      </c>
      <c r="BK110" s="218">
        <f>ROUND(I110*H110,2)</f>
        <v>0</v>
      </c>
      <c r="BL110" s="18" t="s">
        <v>136</v>
      </c>
      <c r="BM110" s="217" t="s">
        <v>161</v>
      </c>
    </row>
    <row r="111" s="2" customFormat="1">
      <c r="A111" s="39"/>
      <c r="B111" s="40"/>
      <c r="C111" s="41"/>
      <c r="D111" s="219" t="s">
        <v>138</v>
      </c>
      <c r="E111" s="41"/>
      <c r="F111" s="220" t="s">
        <v>162</v>
      </c>
      <c r="G111" s="41"/>
      <c r="H111" s="41"/>
      <c r="I111" s="221"/>
      <c r="J111" s="41"/>
      <c r="K111" s="41"/>
      <c r="L111" s="45"/>
      <c r="M111" s="222"/>
      <c r="N111" s="22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138</v>
      </c>
      <c r="AU111" s="18" t="s">
        <v>83</v>
      </c>
    </row>
    <row r="112" s="2" customFormat="1">
      <c r="A112" s="39"/>
      <c r="B112" s="40"/>
      <c r="C112" s="41"/>
      <c r="D112" s="224" t="s">
        <v>140</v>
      </c>
      <c r="E112" s="41"/>
      <c r="F112" s="225" t="s">
        <v>163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83</v>
      </c>
    </row>
    <row r="113" s="13" customFormat="1">
      <c r="A113" s="13"/>
      <c r="B113" s="226"/>
      <c r="C113" s="227"/>
      <c r="D113" s="219" t="s">
        <v>142</v>
      </c>
      <c r="E113" s="228" t="s">
        <v>21</v>
      </c>
      <c r="F113" s="229" t="s">
        <v>164</v>
      </c>
      <c r="G113" s="227"/>
      <c r="H113" s="230">
        <v>4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142</v>
      </c>
      <c r="AU113" s="236" t="s">
        <v>83</v>
      </c>
      <c r="AV113" s="13" t="s">
        <v>83</v>
      </c>
      <c r="AW113" s="13" t="s">
        <v>34</v>
      </c>
      <c r="AX113" s="13" t="s">
        <v>73</v>
      </c>
      <c r="AY113" s="236" t="s">
        <v>129</v>
      </c>
    </row>
    <row r="114" s="14" customFormat="1">
      <c r="A114" s="14"/>
      <c r="B114" s="237"/>
      <c r="C114" s="238"/>
      <c r="D114" s="219" t="s">
        <v>142</v>
      </c>
      <c r="E114" s="239" t="s">
        <v>21</v>
      </c>
      <c r="F114" s="240" t="s">
        <v>144</v>
      </c>
      <c r="G114" s="238"/>
      <c r="H114" s="241">
        <v>4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142</v>
      </c>
      <c r="AU114" s="247" t="s">
        <v>83</v>
      </c>
      <c r="AV114" s="14" t="s">
        <v>136</v>
      </c>
      <c r="AW114" s="14" t="s">
        <v>34</v>
      </c>
      <c r="AX114" s="14" t="s">
        <v>81</v>
      </c>
      <c r="AY114" s="247" t="s">
        <v>129</v>
      </c>
    </row>
    <row r="115" s="2" customFormat="1" ht="16.5" customHeight="1">
      <c r="A115" s="39"/>
      <c r="B115" s="40"/>
      <c r="C115" s="206" t="s">
        <v>165</v>
      </c>
      <c r="D115" s="206" t="s">
        <v>131</v>
      </c>
      <c r="E115" s="207" t="s">
        <v>166</v>
      </c>
      <c r="F115" s="208" t="s">
        <v>167</v>
      </c>
      <c r="G115" s="209" t="s">
        <v>154</v>
      </c>
      <c r="H115" s="210">
        <v>4</v>
      </c>
      <c r="I115" s="211"/>
      <c r="J115" s="212">
        <f>ROUND(I115*H115,2)</f>
        <v>0</v>
      </c>
      <c r="K115" s="208" t="s">
        <v>135</v>
      </c>
      <c r="L115" s="45"/>
      <c r="M115" s="213" t="s">
        <v>21</v>
      </c>
      <c r="N115" s="214" t="s">
        <v>44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136</v>
      </c>
      <c r="AT115" s="217" t="s">
        <v>131</v>
      </c>
      <c r="AU115" s="217" t="s">
        <v>83</v>
      </c>
      <c r="AY115" s="18" t="s">
        <v>129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81</v>
      </c>
      <c r="BK115" s="218">
        <f>ROUND(I115*H115,2)</f>
        <v>0</v>
      </c>
      <c r="BL115" s="18" t="s">
        <v>136</v>
      </c>
      <c r="BM115" s="217" t="s">
        <v>168</v>
      </c>
    </row>
    <row r="116" s="2" customFormat="1">
      <c r="A116" s="39"/>
      <c r="B116" s="40"/>
      <c r="C116" s="41"/>
      <c r="D116" s="219" t="s">
        <v>138</v>
      </c>
      <c r="E116" s="41"/>
      <c r="F116" s="220" t="s">
        <v>169</v>
      </c>
      <c r="G116" s="41"/>
      <c r="H116" s="41"/>
      <c r="I116" s="221"/>
      <c r="J116" s="41"/>
      <c r="K116" s="41"/>
      <c r="L116" s="45"/>
      <c r="M116" s="222"/>
      <c r="N116" s="22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83</v>
      </c>
    </row>
    <row r="117" s="2" customFormat="1">
      <c r="A117" s="39"/>
      <c r="B117" s="40"/>
      <c r="C117" s="41"/>
      <c r="D117" s="224" t="s">
        <v>140</v>
      </c>
      <c r="E117" s="41"/>
      <c r="F117" s="225" t="s">
        <v>170</v>
      </c>
      <c r="G117" s="41"/>
      <c r="H117" s="41"/>
      <c r="I117" s="221"/>
      <c r="J117" s="41"/>
      <c r="K117" s="41"/>
      <c r="L117" s="45"/>
      <c r="M117" s="222"/>
      <c r="N117" s="22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83</v>
      </c>
    </row>
    <row r="118" s="13" customFormat="1">
      <c r="A118" s="13"/>
      <c r="B118" s="226"/>
      <c r="C118" s="227"/>
      <c r="D118" s="219" t="s">
        <v>142</v>
      </c>
      <c r="E118" s="228" t="s">
        <v>21</v>
      </c>
      <c r="F118" s="229" t="s">
        <v>171</v>
      </c>
      <c r="G118" s="227"/>
      <c r="H118" s="230">
        <v>4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142</v>
      </c>
      <c r="AU118" s="236" t="s">
        <v>83</v>
      </c>
      <c r="AV118" s="13" t="s">
        <v>83</v>
      </c>
      <c r="AW118" s="13" t="s">
        <v>34</v>
      </c>
      <c r="AX118" s="13" t="s">
        <v>73</v>
      </c>
      <c r="AY118" s="236" t="s">
        <v>129</v>
      </c>
    </row>
    <row r="119" s="14" customFormat="1">
      <c r="A119" s="14"/>
      <c r="B119" s="237"/>
      <c r="C119" s="238"/>
      <c r="D119" s="219" t="s">
        <v>142</v>
      </c>
      <c r="E119" s="239" t="s">
        <v>21</v>
      </c>
      <c r="F119" s="240" t="s">
        <v>144</v>
      </c>
      <c r="G119" s="238"/>
      <c r="H119" s="241">
        <v>4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142</v>
      </c>
      <c r="AU119" s="247" t="s">
        <v>83</v>
      </c>
      <c r="AV119" s="14" t="s">
        <v>136</v>
      </c>
      <c r="AW119" s="14" t="s">
        <v>34</v>
      </c>
      <c r="AX119" s="14" t="s">
        <v>81</v>
      </c>
      <c r="AY119" s="247" t="s">
        <v>129</v>
      </c>
    </row>
    <row r="120" s="2" customFormat="1" ht="16.5" customHeight="1">
      <c r="A120" s="39"/>
      <c r="B120" s="40"/>
      <c r="C120" s="206" t="s">
        <v>172</v>
      </c>
      <c r="D120" s="206" t="s">
        <v>131</v>
      </c>
      <c r="E120" s="207" t="s">
        <v>173</v>
      </c>
      <c r="F120" s="208" t="s">
        <v>174</v>
      </c>
      <c r="G120" s="209" t="s">
        <v>134</v>
      </c>
      <c r="H120" s="210">
        <v>120</v>
      </c>
      <c r="I120" s="211"/>
      <c r="J120" s="212">
        <f>ROUND(I120*H120,2)</f>
        <v>0</v>
      </c>
      <c r="K120" s="208" t="s">
        <v>135</v>
      </c>
      <c r="L120" s="45"/>
      <c r="M120" s="213" t="s">
        <v>21</v>
      </c>
      <c r="N120" s="214" t="s">
        <v>44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136</v>
      </c>
      <c r="AT120" s="217" t="s">
        <v>131</v>
      </c>
      <c r="AU120" s="217" t="s">
        <v>83</v>
      </c>
      <c r="AY120" s="18" t="s">
        <v>129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81</v>
      </c>
      <c r="BK120" s="218">
        <f>ROUND(I120*H120,2)</f>
        <v>0</v>
      </c>
      <c r="BL120" s="18" t="s">
        <v>136</v>
      </c>
      <c r="BM120" s="217" t="s">
        <v>175</v>
      </c>
    </row>
    <row r="121" s="2" customFormat="1">
      <c r="A121" s="39"/>
      <c r="B121" s="40"/>
      <c r="C121" s="41"/>
      <c r="D121" s="219" t="s">
        <v>138</v>
      </c>
      <c r="E121" s="41"/>
      <c r="F121" s="220" t="s">
        <v>176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138</v>
      </c>
      <c r="AU121" s="18" t="s">
        <v>83</v>
      </c>
    </row>
    <row r="122" s="2" customFormat="1">
      <c r="A122" s="39"/>
      <c r="B122" s="40"/>
      <c r="C122" s="41"/>
      <c r="D122" s="224" t="s">
        <v>140</v>
      </c>
      <c r="E122" s="41"/>
      <c r="F122" s="225" t="s">
        <v>177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83</v>
      </c>
    </row>
    <row r="123" s="13" customFormat="1">
      <c r="A123" s="13"/>
      <c r="B123" s="226"/>
      <c r="C123" s="227"/>
      <c r="D123" s="219" t="s">
        <v>142</v>
      </c>
      <c r="E123" s="228" t="s">
        <v>21</v>
      </c>
      <c r="F123" s="229" t="s">
        <v>178</v>
      </c>
      <c r="G123" s="227"/>
      <c r="H123" s="230">
        <v>120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142</v>
      </c>
      <c r="AU123" s="236" t="s">
        <v>83</v>
      </c>
      <c r="AV123" s="13" t="s">
        <v>83</v>
      </c>
      <c r="AW123" s="13" t="s">
        <v>34</v>
      </c>
      <c r="AX123" s="13" t="s">
        <v>73</v>
      </c>
      <c r="AY123" s="236" t="s">
        <v>129</v>
      </c>
    </row>
    <row r="124" s="14" customFormat="1">
      <c r="A124" s="14"/>
      <c r="B124" s="237"/>
      <c r="C124" s="238"/>
      <c r="D124" s="219" t="s">
        <v>142</v>
      </c>
      <c r="E124" s="239" t="s">
        <v>21</v>
      </c>
      <c r="F124" s="240" t="s">
        <v>144</v>
      </c>
      <c r="G124" s="238"/>
      <c r="H124" s="241">
        <v>120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142</v>
      </c>
      <c r="AU124" s="247" t="s">
        <v>83</v>
      </c>
      <c r="AV124" s="14" t="s">
        <v>136</v>
      </c>
      <c r="AW124" s="14" t="s">
        <v>34</v>
      </c>
      <c r="AX124" s="14" t="s">
        <v>81</v>
      </c>
      <c r="AY124" s="247" t="s">
        <v>129</v>
      </c>
    </row>
    <row r="125" s="2" customFormat="1" ht="16.5" customHeight="1">
      <c r="A125" s="39"/>
      <c r="B125" s="40"/>
      <c r="C125" s="206" t="s">
        <v>179</v>
      </c>
      <c r="D125" s="206" t="s">
        <v>131</v>
      </c>
      <c r="E125" s="207" t="s">
        <v>180</v>
      </c>
      <c r="F125" s="208" t="s">
        <v>181</v>
      </c>
      <c r="G125" s="209" t="s">
        <v>154</v>
      </c>
      <c r="H125" s="210">
        <v>4</v>
      </c>
      <c r="I125" s="211"/>
      <c r="J125" s="212">
        <f>ROUND(I125*H125,2)</f>
        <v>0</v>
      </c>
      <c r="K125" s="208" t="s">
        <v>135</v>
      </c>
      <c r="L125" s="45"/>
      <c r="M125" s="213" t="s">
        <v>21</v>
      </c>
      <c r="N125" s="214" t="s">
        <v>44</v>
      </c>
      <c r="O125" s="85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136</v>
      </c>
      <c r="AT125" s="217" t="s">
        <v>131</v>
      </c>
      <c r="AU125" s="217" t="s">
        <v>83</v>
      </c>
      <c r="AY125" s="18" t="s">
        <v>129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81</v>
      </c>
      <c r="BK125" s="218">
        <f>ROUND(I125*H125,2)</f>
        <v>0</v>
      </c>
      <c r="BL125" s="18" t="s">
        <v>136</v>
      </c>
      <c r="BM125" s="217" t="s">
        <v>182</v>
      </c>
    </row>
    <row r="126" s="2" customFormat="1">
      <c r="A126" s="39"/>
      <c r="B126" s="40"/>
      <c r="C126" s="41"/>
      <c r="D126" s="219" t="s">
        <v>138</v>
      </c>
      <c r="E126" s="41"/>
      <c r="F126" s="220" t="s">
        <v>183</v>
      </c>
      <c r="G126" s="41"/>
      <c r="H126" s="41"/>
      <c r="I126" s="221"/>
      <c r="J126" s="41"/>
      <c r="K126" s="41"/>
      <c r="L126" s="45"/>
      <c r="M126" s="222"/>
      <c r="N126" s="22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83</v>
      </c>
    </row>
    <row r="127" s="2" customFormat="1">
      <c r="A127" s="39"/>
      <c r="B127" s="40"/>
      <c r="C127" s="41"/>
      <c r="D127" s="224" t="s">
        <v>140</v>
      </c>
      <c r="E127" s="41"/>
      <c r="F127" s="225" t="s">
        <v>184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83</v>
      </c>
    </row>
    <row r="128" s="13" customFormat="1">
      <c r="A128" s="13"/>
      <c r="B128" s="226"/>
      <c r="C128" s="227"/>
      <c r="D128" s="219" t="s">
        <v>142</v>
      </c>
      <c r="E128" s="228" t="s">
        <v>21</v>
      </c>
      <c r="F128" s="229" t="s">
        <v>164</v>
      </c>
      <c r="G128" s="227"/>
      <c r="H128" s="230">
        <v>4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142</v>
      </c>
      <c r="AU128" s="236" t="s">
        <v>83</v>
      </c>
      <c r="AV128" s="13" t="s">
        <v>83</v>
      </c>
      <c r="AW128" s="13" t="s">
        <v>34</v>
      </c>
      <c r="AX128" s="13" t="s">
        <v>73</v>
      </c>
      <c r="AY128" s="236" t="s">
        <v>129</v>
      </c>
    </row>
    <row r="129" s="14" customFormat="1">
      <c r="A129" s="14"/>
      <c r="B129" s="237"/>
      <c r="C129" s="238"/>
      <c r="D129" s="219" t="s">
        <v>142</v>
      </c>
      <c r="E129" s="239" t="s">
        <v>21</v>
      </c>
      <c r="F129" s="240" t="s">
        <v>144</v>
      </c>
      <c r="G129" s="238"/>
      <c r="H129" s="241">
        <v>4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142</v>
      </c>
      <c r="AU129" s="247" t="s">
        <v>83</v>
      </c>
      <c r="AV129" s="14" t="s">
        <v>136</v>
      </c>
      <c r="AW129" s="14" t="s">
        <v>34</v>
      </c>
      <c r="AX129" s="14" t="s">
        <v>81</v>
      </c>
      <c r="AY129" s="247" t="s">
        <v>129</v>
      </c>
    </row>
    <row r="130" s="2" customFormat="1" ht="16.5" customHeight="1">
      <c r="A130" s="39"/>
      <c r="B130" s="40"/>
      <c r="C130" s="206" t="s">
        <v>185</v>
      </c>
      <c r="D130" s="206" t="s">
        <v>131</v>
      </c>
      <c r="E130" s="207" t="s">
        <v>186</v>
      </c>
      <c r="F130" s="208" t="s">
        <v>187</v>
      </c>
      <c r="G130" s="209" t="s">
        <v>154</v>
      </c>
      <c r="H130" s="210">
        <v>2</v>
      </c>
      <c r="I130" s="211"/>
      <c r="J130" s="212">
        <f>ROUND(I130*H130,2)</f>
        <v>0</v>
      </c>
      <c r="K130" s="208" t="s">
        <v>135</v>
      </c>
      <c r="L130" s="45"/>
      <c r="M130" s="213" t="s">
        <v>21</v>
      </c>
      <c r="N130" s="214" t="s">
        <v>44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136</v>
      </c>
      <c r="AT130" s="217" t="s">
        <v>131</v>
      </c>
      <c r="AU130" s="217" t="s">
        <v>83</v>
      </c>
      <c r="AY130" s="18" t="s">
        <v>129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81</v>
      </c>
      <c r="BK130" s="218">
        <f>ROUND(I130*H130,2)</f>
        <v>0</v>
      </c>
      <c r="BL130" s="18" t="s">
        <v>136</v>
      </c>
      <c r="BM130" s="217" t="s">
        <v>188</v>
      </c>
    </row>
    <row r="131" s="2" customFormat="1">
      <c r="A131" s="39"/>
      <c r="B131" s="40"/>
      <c r="C131" s="41"/>
      <c r="D131" s="219" t="s">
        <v>138</v>
      </c>
      <c r="E131" s="41"/>
      <c r="F131" s="220" t="s">
        <v>189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138</v>
      </c>
      <c r="AU131" s="18" t="s">
        <v>83</v>
      </c>
    </row>
    <row r="132" s="2" customFormat="1">
      <c r="A132" s="39"/>
      <c r="B132" s="40"/>
      <c r="C132" s="41"/>
      <c r="D132" s="224" t="s">
        <v>140</v>
      </c>
      <c r="E132" s="41"/>
      <c r="F132" s="225" t="s">
        <v>190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140</v>
      </c>
      <c r="AU132" s="18" t="s">
        <v>83</v>
      </c>
    </row>
    <row r="133" s="13" customFormat="1">
      <c r="A133" s="13"/>
      <c r="B133" s="226"/>
      <c r="C133" s="227"/>
      <c r="D133" s="219" t="s">
        <v>142</v>
      </c>
      <c r="E133" s="228" t="s">
        <v>21</v>
      </c>
      <c r="F133" s="229" t="s">
        <v>191</v>
      </c>
      <c r="G133" s="227"/>
      <c r="H133" s="230">
        <v>2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142</v>
      </c>
      <c r="AU133" s="236" t="s">
        <v>83</v>
      </c>
      <c r="AV133" s="13" t="s">
        <v>83</v>
      </c>
      <c r="AW133" s="13" t="s">
        <v>34</v>
      </c>
      <c r="AX133" s="13" t="s">
        <v>73</v>
      </c>
      <c r="AY133" s="236" t="s">
        <v>129</v>
      </c>
    </row>
    <row r="134" s="14" customFormat="1">
      <c r="A134" s="14"/>
      <c r="B134" s="237"/>
      <c r="C134" s="238"/>
      <c r="D134" s="219" t="s">
        <v>142</v>
      </c>
      <c r="E134" s="239" t="s">
        <v>21</v>
      </c>
      <c r="F134" s="240" t="s">
        <v>144</v>
      </c>
      <c r="G134" s="238"/>
      <c r="H134" s="241">
        <v>2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142</v>
      </c>
      <c r="AU134" s="247" t="s">
        <v>83</v>
      </c>
      <c r="AV134" s="14" t="s">
        <v>136</v>
      </c>
      <c r="AW134" s="14" t="s">
        <v>34</v>
      </c>
      <c r="AX134" s="14" t="s">
        <v>81</v>
      </c>
      <c r="AY134" s="247" t="s">
        <v>129</v>
      </c>
    </row>
    <row r="135" s="2" customFormat="1" ht="16.5" customHeight="1">
      <c r="A135" s="39"/>
      <c r="B135" s="40"/>
      <c r="C135" s="206" t="s">
        <v>192</v>
      </c>
      <c r="D135" s="206" t="s">
        <v>131</v>
      </c>
      <c r="E135" s="207" t="s">
        <v>193</v>
      </c>
      <c r="F135" s="208" t="s">
        <v>194</v>
      </c>
      <c r="G135" s="209" t="s">
        <v>134</v>
      </c>
      <c r="H135" s="210">
        <v>12</v>
      </c>
      <c r="I135" s="211"/>
      <c r="J135" s="212">
        <f>ROUND(I135*H135,2)</f>
        <v>0</v>
      </c>
      <c r="K135" s="208" t="s">
        <v>135</v>
      </c>
      <c r="L135" s="45"/>
      <c r="M135" s="213" t="s">
        <v>21</v>
      </c>
      <c r="N135" s="214" t="s">
        <v>44</v>
      </c>
      <c r="O135" s="85"/>
      <c r="P135" s="215">
        <f>O135*H135</f>
        <v>0</v>
      </c>
      <c r="Q135" s="215">
        <v>0</v>
      </c>
      <c r="R135" s="215">
        <f>Q135*H135</f>
        <v>0</v>
      </c>
      <c r="S135" s="215">
        <v>0.58599999999999997</v>
      </c>
      <c r="T135" s="216">
        <f>S135*H135</f>
        <v>7.032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136</v>
      </c>
      <c r="AT135" s="217" t="s">
        <v>131</v>
      </c>
      <c r="AU135" s="217" t="s">
        <v>83</v>
      </c>
      <c r="AY135" s="18" t="s">
        <v>129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81</v>
      </c>
      <c r="BK135" s="218">
        <f>ROUND(I135*H135,2)</f>
        <v>0</v>
      </c>
      <c r="BL135" s="18" t="s">
        <v>136</v>
      </c>
      <c r="BM135" s="217" t="s">
        <v>195</v>
      </c>
    </row>
    <row r="136" s="2" customFormat="1">
      <c r="A136" s="39"/>
      <c r="B136" s="40"/>
      <c r="C136" s="41"/>
      <c r="D136" s="219" t="s">
        <v>138</v>
      </c>
      <c r="E136" s="41"/>
      <c r="F136" s="220" t="s">
        <v>196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83</v>
      </c>
    </row>
    <row r="137" s="2" customFormat="1">
      <c r="A137" s="39"/>
      <c r="B137" s="40"/>
      <c r="C137" s="41"/>
      <c r="D137" s="224" t="s">
        <v>140</v>
      </c>
      <c r="E137" s="41"/>
      <c r="F137" s="225" t="s">
        <v>197</v>
      </c>
      <c r="G137" s="41"/>
      <c r="H137" s="41"/>
      <c r="I137" s="221"/>
      <c r="J137" s="41"/>
      <c r="K137" s="41"/>
      <c r="L137" s="45"/>
      <c r="M137" s="222"/>
      <c r="N137" s="22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83</v>
      </c>
    </row>
    <row r="138" s="13" customFormat="1">
      <c r="A138" s="13"/>
      <c r="B138" s="226"/>
      <c r="C138" s="227"/>
      <c r="D138" s="219" t="s">
        <v>142</v>
      </c>
      <c r="E138" s="228" t="s">
        <v>21</v>
      </c>
      <c r="F138" s="229" t="s">
        <v>198</v>
      </c>
      <c r="G138" s="227"/>
      <c r="H138" s="230">
        <v>12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142</v>
      </c>
      <c r="AU138" s="236" t="s">
        <v>83</v>
      </c>
      <c r="AV138" s="13" t="s">
        <v>83</v>
      </c>
      <c r="AW138" s="13" t="s">
        <v>34</v>
      </c>
      <c r="AX138" s="13" t="s">
        <v>73</v>
      </c>
      <c r="AY138" s="236" t="s">
        <v>129</v>
      </c>
    </row>
    <row r="139" s="14" customFormat="1">
      <c r="A139" s="14"/>
      <c r="B139" s="237"/>
      <c r="C139" s="238"/>
      <c r="D139" s="219" t="s">
        <v>142</v>
      </c>
      <c r="E139" s="239" t="s">
        <v>21</v>
      </c>
      <c r="F139" s="240" t="s">
        <v>144</v>
      </c>
      <c r="G139" s="238"/>
      <c r="H139" s="241">
        <v>12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142</v>
      </c>
      <c r="AU139" s="247" t="s">
        <v>83</v>
      </c>
      <c r="AV139" s="14" t="s">
        <v>136</v>
      </c>
      <c r="AW139" s="14" t="s">
        <v>34</v>
      </c>
      <c r="AX139" s="14" t="s">
        <v>81</v>
      </c>
      <c r="AY139" s="247" t="s">
        <v>129</v>
      </c>
    </row>
    <row r="140" s="2" customFormat="1" ht="16.5" customHeight="1">
      <c r="A140" s="39"/>
      <c r="B140" s="40"/>
      <c r="C140" s="206" t="s">
        <v>199</v>
      </c>
      <c r="D140" s="206" t="s">
        <v>131</v>
      </c>
      <c r="E140" s="207" t="s">
        <v>200</v>
      </c>
      <c r="F140" s="208" t="s">
        <v>201</v>
      </c>
      <c r="G140" s="209" t="s">
        <v>134</v>
      </c>
      <c r="H140" s="210">
        <v>6</v>
      </c>
      <c r="I140" s="211"/>
      <c r="J140" s="212">
        <f>ROUND(I140*H140,2)</f>
        <v>0</v>
      </c>
      <c r="K140" s="208" t="s">
        <v>135</v>
      </c>
      <c r="L140" s="45"/>
      <c r="M140" s="213" t="s">
        <v>21</v>
      </c>
      <c r="N140" s="214" t="s">
        <v>44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0.29499999999999998</v>
      </c>
      <c r="T140" s="216">
        <f>S140*H140</f>
        <v>1.77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136</v>
      </c>
      <c r="AT140" s="217" t="s">
        <v>131</v>
      </c>
      <c r="AU140" s="217" t="s">
        <v>83</v>
      </c>
      <c r="AY140" s="18" t="s">
        <v>129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81</v>
      </c>
      <c r="BK140" s="218">
        <f>ROUND(I140*H140,2)</f>
        <v>0</v>
      </c>
      <c r="BL140" s="18" t="s">
        <v>136</v>
      </c>
      <c r="BM140" s="217" t="s">
        <v>202</v>
      </c>
    </row>
    <row r="141" s="2" customFormat="1">
      <c r="A141" s="39"/>
      <c r="B141" s="40"/>
      <c r="C141" s="41"/>
      <c r="D141" s="219" t="s">
        <v>138</v>
      </c>
      <c r="E141" s="41"/>
      <c r="F141" s="220" t="s">
        <v>203</v>
      </c>
      <c r="G141" s="41"/>
      <c r="H141" s="41"/>
      <c r="I141" s="221"/>
      <c r="J141" s="41"/>
      <c r="K141" s="41"/>
      <c r="L141" s="45"/>
      <c r="M141" s="222"/>
      <c r="N141" s="22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138</v>
      </c>
      <c r="AU141" s="18" t="s">
        <v>83</v>
      </c>
    </row>
    <row r="142" s="2" customFormat="1">
      <c r="A142" s="39"/>
      <c r="B142" s="40"/>
      <c r="C142" s="41"/>
      <c r="D142" s="224" t="s">
        <v>140</v>
      </c>
      <c r="E142" s="41"/>
      <c r="F142" s="225" t="s">
        <v>204</v>
      </c>
      <c r="G142" s="41"/>
      <c r="H142" s="41"/>
      <c r="I142" s="221"/>
      <c r="J142" s="41"/>
      <c r="K142" s="41"/>
      <c r="L142" s="45"/>
      <c r="M142" s="222"/>
      <c r="N142" s="22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83</v>
      </c>
    </row>
    <row r="143" s="13" customFormat="1">
      <c r="A143" s="13"/>
      <c r="B143" s="226"/>
      <c r="C143" s="227"/>
      <c r="D143" s="219" t="s">
        <v>142</v>
      </c>
      <c r="E143" s="228" t="s">
        <v>21</v>
      </c>
      <c r="F143" s="229" t="s">
        <v>205</v>
      </c>
      <c r="G143" s="227"/>
      <c r="H143" s="230">
        <v>6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142</v>
      </c>
      <c r="AU143" s="236" t="s">
        <v>83</v>
      </c>
      <c r="AV143" s="13" t="s">
        <v>83</v>
      </c>
      <c r="AW143" s="13" t="s">
        <v>34</v>
      </c>
      <c r="AX143" s="13" t="s">
        <v>73</v>
      </c>
      <c r="AY143" s="236" t="s">
        <v>129</v>
      </c>
    </row>
    <row r="144" s="14" customFormat="1">
      <c r="A144" s="14"/>
      <c r="B144" s="237"/>
      <c r="C144" s="238"/>
      <c r="D144" s="219" t="s">
        <v>142</v>
      </c>
      <c r="E144" s="239" t="s">
        <v>21</v>
      </c>
      <c r="F144" s="240" t="s">
        <v>144</v>
      </c>
      <c r="G144" s="238"/>
      <c r="H144" s="241">
        <v>6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142</v>
      </c>
      <c r="AU144" s="247" t="s">
        <v>83</v>
      </c>
      <c r="AV144" s="14" t="s">
        <v>136</v>
      </c>
      <c r="AW144" s="14" t="s">
        <v>34</v>
      </c>
      <c r="AX144" s="14" t="s">
        <v>81</v>
      </c>
      <c r="AY144" s="247" t="s">
        <v>129</v>
      </c>
    </row>
    <row r="145" s="2" customFormat="1" ht="16.5" customHeight="1">
      <c r="A145" s="39"/>
      <c r="B145" s="40"/>
      <c r="C145" s="206" t="s">
        <v>206</v>
      </c>
      <c r="D145" s="206" t="s">
        <v>131</v>
      </c>
      <c r="E145" s="207" t="s">
        <v>207</v>
      </c>
      <c r="F145" s="208" t="s">
        <v>208</v>
      </c>
      <c r="G145" s="209" t="s">
        <v>134</v>
      </c>
      <c r="H145" s="210">
        <v>416</v>
      </c>
      <c r="I145" s="211"/>
      <c r="J145" s="212">
        <f>ROUND(I145*H145,2)</f>
        <v>0</v>
      </c>
      <c r="K145" s="208" t="s">
        <v>135</v>
      </c>
      <c r="L145" s="45"/>
      <c r="M145" s="213" t="s">
        <v>21</v>
      </c>
      <c r="N145" s="214" t="s">
        <v>44</v>
      </c>
      <c r="O145" s="85"/>
      <c r="P145" s="215">
        <f>O145*H145</f>
        <v>0</v>
      </c>
      <c r="Q145" s="215">
        <v>0</v>
      </c>
      <c r="R145" s="215">
        <f>Q145*H145</f>
        <v>0</v>
      </c>
      <c r="S145" s="215">
        <v>0.44</v>
      </c>
      <c r="T145" s="216">
        <f>S145*H145</f>
        <v>183.03999999999999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136</v>
      </c>
      <c r="AT145" s="217" t="s">
        <v>131</v>
      </c>
      <c r="AU145" s="217" t="s">
        <v>83</v>
      </c>
      <c r="AY145" s="18" t="s">
        <v>129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81</v>
      </c>
      <c r="BK145" s="218">
        <f>ROUND(I145*H145,2)</f>
        <v>0</v>
      </c>
      <c r="BL145" s="18" t="s">
        <v>136</v>
      </c>
      <c r="BM145" s="217" t="s">
        <v>209</v>
      </c>
    </row>
    <row r="146" s="2" customFormat="1">
      <c r="A146" s="39"/>
      <c r="B146" s="40"/>
      <c r="C146" s="41"/>
      <c r="D146" s="219" t="s">
        <v>138</v>
      </c>
      <c r="E146" s="41"/>
      <c r="F146" s="220" t="s">
        <v>210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138</v>
      </c>
      <c r="AU146" s="18" t="s">
        <v>83</v>
      </c>
    </row>
    <row r="147" s="2" customFormat="1">
      <c r="A147" s="39"/>
      <c r="B147" s="40"/>
      <c r="C147" s="41"/>
      <c r="D147" s="224" t="s">
        <v>140</v>
      </c>
      <c r="E147" s="41"/>
      <c r="F147" s="225" t="s">
        <v>211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140</v>
      </c>
      <c r="AU147" s="18" t="s">
        <v>83</v>
      </c>
    </row>
    <row r="148" s="13" customFormat="1">
      <c r="A148" s="13"/>
      <c r="B148" s="226"/>
      <c r="C148" s="227"/>
      <c r="D148" s="219" t="s">
        <v>142</v>
      </c>
      <c r="E148" s="228" t="s">
        <v>21</v>
      </c>
      <c r="F148" s="229" t="s">
        <v>212</v>
      </c>
      <c r="G148" s="227"/>
      <c r="H148" s="230">
        <v>416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142</v>
      </c>
      <c r="AU148" s="236" t="s">
        <v>83</v>
      </c>
      <c r="AV148" s="13" t="s">
        <v>83</v>
      </c>
      <c r="AW148" s="13" t="s">
        <v>34</v>
      </c>
      <c r="AX148" s="13" t="s">
        <v>73</v>
      </c>
      <c r="AY148" s="236" t="s">
        <v>129</v>
      </c>
    </row>
    <row r="149" s="14" customFormat="1">
      <c r="A149" s="14"/>
      <c r="B149" s="237"/>
      <c r="C149" s="238"/>
      <c r="D149" s="219" t="s">
        <v>142</v>
      </c>
      <c r="E149" s="239" t="s">
        <v>21</v>
      </c>
      <c r="F149" s="240" t="s">
        <v>144</v>
      </c>
      <c r="G149" s="238"/>
      <c r="H149" s="241">
        <v>416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142</v>
      </c>
      <c r="AU149" s="247" t="s">
        <v>83</v>
      </c>
      <c r="AV149" s="14" t="s">
        <v>136</v>
      </c>
      <c r="AW149" s="14" t="s">
        <v>34</v>
      </c>
      <c r="AX149" s="14" t="s">
        <v>81</v>
      </c>
      <c r="AY149" s="247" t="s">
        <v>129</v>
      </c>
    </row>
    <row r="150" s="2" customFormat="1" ht="16.5" customHeight="1">
      <c r="A150" s="39"/>
      <c r="B150" s="40"/>
      <c r="C150" s="206" t="s">
        <v>213</v>
      </c>
      <c r="D150" s="206" t="s">
        <v>131</v>
      </c>
      <c r="E150" s="207" t="s">
        <v>214</v>
      </c>
      <c r="F150" s="208" t="s">
        <v>215</v>
      </c>
      <c r="G150" s="209" t="s">
        <v>134</v>
      </c>
      <c r="H150" s="210">
        <v>416</v>
      </c>
      <c r="I150" s="211"/>
      <c r="J150" s="212">
        <f>ROUND(I150*H150,2)</f>
        <v>0</v>
      </c>
      <c r="K150" s="208" t="s">
        <v>135</v>
      </c>
      <c r="L150" s="45"/>
      <c r="M150" s="213" t="s">
        <v>21</v>
      </c>
      <c r="N150" s="214" t="s">
        <v>44</v>
      </c>
      <c r="O150" s="85"/>
      <c r="P150" s="215">
        <f>O150*H150</f>
        <v>0</v>
      </c>
      <c r="Q150" s="215">
        <v>5.0000000000000002E-05</v>
      </c>
      <c r="R150" s="215">
        <f>Q150*H150</f>
        <v>0.020800000000000003</v>
      </c>
      <c r="S150" s="215">
        <v>0.11500000000000001</v>
      </c>
      <c r="T150" s="216">
        <f>S150*H150</f>
        <v>47.840000000000003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136</v>
      </c>
      <c r="AT150" s="217" t="s">
        <v>131</v>
      </c>
      <c r="AU150" s="217" t="s">
        <v>83</v>
      </c>
      <c r="AY150" s="18" t="s">
        <v>129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81</v>
      </c>
      <c r="BK150" s="218">
        <f>ROUND(I150*H150,2)</f>
        <v>0</v>
      </c>
      <c r="BL150" s="18" t="s">
        <v>136</v>
      </c>
      <c r="BM150" s="217" t="s">
        <v>216</v>
      </c>
    </row>
    <row r="151" s="2" customFormat="1">
      <c r="A151" s="39"/>
      <c r="B151" s="40"/>
      <c r="C151" s="41"/>
      <c r="D151" s="219" t="s">
        <v>138</v>
      </c>
      <c r="E151" s="41"/>
      <c r="F151" s="220" t="s">
        <v>217</v>
      </c>
      <c r="G151" s="41"/>
      <c r="H151" s="41"/>
      <c r="I151" s="221"/>
      <c r="J151" s="41"/>
      <c r="K151" s="41"/>
      <c r="L151" s="45"/>
      <c r="M151" s="222"/>
      <c r="N151" s="22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138</v>
      </c>
      <c r="AU151" s="18" t="s">
        <v>83</v>
      </c>
    </row>
    <row r="152" s="2" customFormat="1">
      <c r="A152" s="39"/>
      <c r="B152" s="40"/>
      <c r="C152" s="41"/>
      <c r="D152" s="224" t="s">
        <v>140</v>
      </c>
      <c r="E152" s="41"/>
      <c r="F152" s="225" t="s">
        <v>218</v>
      </c>
      <c r="G152" s="41"/>
      <c r="H152" s="41"/>
      <c r="I152" s="221"/>
      <c r="J152" s="41"/>
      <c r="K152" s="41"/>
      <c r="L152" s="45"/>
      <c r="M152" s="222"/>
      <c r="N152" s="22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140</v>
      </c>
      <c r="AU152" s="18" t="s">
        <v>83</v>
      </c>
    </row>
    <row r="153" s="13" customFormat="1">
      <c r="A153" s="13"/>
      <c r="B153" s="226"/>
      <c r="C153" s="227"/>
      <c r="D153" s="219" t="s">
        <v>142</v>
      </c>
      <c r="E153" s="228" t="s">
        <v>21</v>
      </c>
      <c r="F153" s="229" t="s">
        <v>219</v>
      </c>
      <c r="G153" s="227"/>
      <c r="H153" s="230">
        <v>416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142</v>
      </c>
      <c r="AU153" s="236" t="s">
        <v>83</v>
      </c>
      <c r="AV153" s="13" t="s">
        <v>83</v>
      </c>
      <c r="AW153" s="13" t="s">
        <v>34</v>
      </c>
      <c r="AX153" s="13" t="s">
        <v>73</v>
      </c>
      <c r="AY153" s="236" t="s">
        <v>129</v>
      </c>
    </row>
    <row r="154" s="14" customFormat="1">
      <c r="A154" s="14"/>
      <c r="B154" s="237"/>
      <c r="C154" s="238"/>
      <c r="D154" s="219" t="s">
        <v>142</v>
      </c>
      <c r="E154" s="239" t="s">
        <v>21</v>
      </c>
      <c r="F154" s="240" t="s">
        <v>144</v>
      </c>
      <c r="G154" s="238"/>
      <c r="H154" s="241">
        <v>416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142</v>
      </c>
      <c r="AU154" s="247" t="s">
        <v>83</v>
      </c>
      <c r="AV154" s="14" t="s">
        <v>136</v>
      </c>
      <c r="AW154" s="14" t="s">
        <v>34</v>
      </c>
      <c r="AX154" s="14" t="s">
        <v>81</v>
      </c>
      <c r="AY154" s="247" t="s">
        <v>129</v>
      </c>
    </row>
    <row r="155" s="2" customFormat="1" ht="16.5" customHeight="1">
      <c r="A155" s="39"/>
      <c r="B155" s="40"/>
      <c r="C155" s="206" t="s">
        <v>220</v>
      </c>
      <c r="D155" s="206" t="s">
        <v>131</v>
      </c>
      <c r="E155" s="207" t="s">
        <v>221</v>
      </c>
      <c r="F155" s="208" t="s">
        <v>222</v>
      </c>
      <c r="G155" s="209" t="s">
        <v>134</v>
      </c>
      <c r="H155" s="210">
        <v>416</v>
      </c>
      <c r="I155" s="211"/>
      <c r="J155" s="212">
        <f>ROUND(I155*H155,2)</f>
        <v>0</v>
      </c>
      <c r="K155" s="208" t="s">
        <v>135</v>
      </c>
      <c r="L155" s="45"/>
      <c r="M155" s="213" t="s">
        <v>21</v>
      </c>
      <c r="N155" s="214" t="s">
        <v>44</v>
      </c>
      <c r="O155" s="85"/>
      <c r="P155" s="215">
        <f>O155*H155</f>
        <v>0</v>
      </c>
      <c r="Q155" s="215">
        <v>9.0000000000000006E-05</v>
      </c>
      <c r="R155" s="215">
        <f>Q155*H155</f>
        <v>0.037440000000000001</v>
      </c>
      <c r="S155" s="215">
        <v>0.23000000000000001</v>
      </c>
      <c r="T155" s="216">
        <f>S155*H155</f>
        <v>95.680000000000007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136</v>
      </c>
      <c r="AT155" s="217" t="s">
        <v>131</v>
      </c>
      <c r="AU155" s="217" t="s">
        <v>83</v>
      </c>
      <c r="AY155" s="18" t="s">
        <v>129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81</v>
      </c>
      <c r="BK155" s="218">
        <f>ROUND(I155*H155,2)</f>
        <v>0</v>
      </c>
      <c r="BL155" s="18" t="s">
        <v>136</v>
      </c>
      <c r="BM155" s="217" t="s">
        <v>223</v>
      </c>
    </row>
    <row r="156" s="2" customFormat="1">
      <c r="A156" s="39"/>
      <c r="B156" s="40"/>
      <c r="C156" s="41"/>
      <c r="D156" s="219" t="s">
        <v>138</v>
      </c>
      <c r="E156" s="41"/>
      <c r="F156" s="220" t="s">
        <v>224</v>
      </c>
      <c r="G156" s="41"/>
      <c r="H156" s="41"/>
      <c r="I156" s="221"/>
      <c r="J156" s="41"/>
      <c r="K156" s="41"/>
      <c r="L156" s="45"/>
      <c r="M156" s="222"/>
      <c r="N156" s="22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138</v>
      </c>
      <c r="AU156" s="18" t="s">
        <v>83</v>
      </c>
    </row>
    <row r="157" s="2" customFormat="1">
      <c r="A157" s="39"/>
      <c r="B157" s="40"/>
      <c r="C157" s="41"/>
      <c r="D157" s="224" t="s">
        <v>140</v>
      </c>
      <c r="E157" s="41"/>
      <c r="F157" s="225" t="s">
        <v>225</v>
      </c>
      <c r="G157" s="41"/>
      <c r="H157" s="41"/>
      <c r="I157" s="221"/>
      <c r="J157" s="41"/>
      <c r="K157" s="41"/>
      <c r="L157" s="45"/>
      <c r="M157" s="222"/>
      <c r="N157" s="22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140</v>
      </c>
      <c r="AU157" s="18" t="s">
        <v>83</v>
      </c>
    </row>
    <row r="158" s="13" customFormat="1">
      <c r="A158" s="13"/>
      <c r="B158" s="226"/>
      <c r="C158" s="227"/>
      <c r="D158" s="219" t="s">
        <v>142</v>
      </c>
      <c r="E158" s="228" t="s">
        <v>21</v>
      </c>
      <c r="F158" s="229" t="s">
        <v>219</v>
      </c>
      <c r="G158" s="227"/>
      <c r="H158" s="230">
        <v>416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142</v>
      </c>
      <c r="AU158" s="236" t="s">
        <v>83</v>
      </c>
      <c r="AV158" s="13" t="s">
        <v>83</v>
      </c>
      <c r="AW158" s="13" t="s">
        <v>34</v>
      </c>
      <c r="AX158" s="13" t="s">
        <v>73</v>
      </c>
      <c r="AY158" s="236" t="s">
        <v>129</v>
      </c>
    </row>
    <row r="159" s="14" customFormat="1">
      <c r="A159" s="14"/>
      <c r="B159" s="237"/>
      <c r="C159" s="238"/>
      <c r="D159" s="219" t="s">
        <v>142</v>
      </c>
      <c r="E159" s="239" t="s">
        <v>21</v>
      </c>
      <c r="F159" s="240" t="s">
        <v>144</v>
      </c>
      <c r="G159" s="238"/>
      <c r="H159" s="241">
        <v>416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142</v>
      </c>
      <c r="AU159" s="247" t="s">
        <v>83</v>
      </c>
      <c r="AV159" s="14" t="s">
        <v>136</v>
      </c>
      <c r="AW159" s="14" t="s">
        <v>34</v>
      </c>
      <c r="AX159" s="14" t="s">
        <v>81</v>
      </c>
      <c r="AY159" s="247" t="s">
        <v>129</v>
      </c>
    </row>
    <row r="160" s="2" customFormat="1" ht="16.5" customHeight="1">
      <c r="A160" s="39"/>
      <c r="B160" s="40"/>
      <c r="C160" s="206" t="s">
        <v>226</v>
      </c>
      <c r="D160" s="206" t="s">
        <v>131</v>
      </c>
      <c r="E160" s="207" t="s">
        <v>227</v>
      </c>
      <c r="F160" s="208" t="s">
        <v>228</v>
      </c>
      <c r="G160" s="209" t="s">
        <v>229</v>
      </c>
      <c r="H160" s="210">
        <v>280</v>
      </c>
      <c r="I160" s="211"/>
      <c r="J160" s="212">
        <f>ROUND(I160*H160,2)</f>
        <v>0</v>
      </c>
      <c r="K160" s="208" t="s">
        <v>135</v>
      </c>
      <c r="L160" s="45"/>
      <c r="M160" s="213" t="s">
        <v>21</v>
      </c>
      <c r="N160" s="214" t="s">
        <v>44</v>
      </c>
      <c r="O160" s="85"/>
      <c r="P160" s="215">
        <f>O160*H160</f>
        <v>0</v>
      </c>
      <c r="Q160" s="215">
        <v>4.0000000000000003E-05</v>
      </c>
      <c r="R160" s="215">
        <f>Q160*H160</f>
        <v>0.011200000000000002</v>
      </c>
      <c r="S160" s="215">
        <v>0</v>
      </c>
      <c r="T160" s="21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7" t="s">
        <v>136</v>
      </c>
      <c r="AT160" s="217" t="s">
        <v>131</v>
      </c>
      <c r="AU160" s="217" t="s">
        <v>83</v>
      </c>
      <c r="AY160" s="18" t="s">
        <v>129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81</v>
      </c>
      <c r="BK160" s="218">
        <f>ROUND(I160*H160,2)</f>
        <v>0</v>
      </c>
      <c r="BL160" s="18" t="s">
        <v>136</v>
      </c>
      <c r="BM160" s="217" t="s">
        <v>230</v>
      </c>
    </row>
    <row r="161" s="2" customFormat="1">
      <c r="A161" s="39"/>
      <c r="B161" s="40"/>
      <c r="C161" s="41"/>
      <c r="D161" s="219" t="s">
        <v>138</v>
      </c>
      <c r="E161" s="41"/>
      <c r="F161" s="220" t="s">
        <v>231</v>
      </c>
      <c r="G161" s="41"/>
      <c r="H161" s="41"/>
      <c r="I161" s="221"/>
      <c r="J161" s="41"/>
      <c r="K161" s="41"/>
      <c r="L161" s="45"/>
      <c r="M161" s="222"/>
      <c r="N161" s="22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83</v>
      </c>
    </row>
    <row r="162" s="2" customFormat="1">
      <c r="A162" s="39"/>
      <c r="B162" s="40"/>
      <c r="C162" s="41"/>
      <c r="D162" s="224" t="s">
        <v>140</v>
      </c>
      <c r="E162" s="41"/>
      <c r="F162" s="225" t="s">
        <v>232</v>
      </c>
      <c r="G162" s="41"/>
      <c r="H162" s="41"/>
      <c r="I162" s="221"/>
      <c r="J162" s="41"/>
      <c r="K162" s="41"/>
      <c r="L162" s="45"/>
      <c r="M162" s="222"/>
      <c r="N162" s="22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83</v>
      </c>
    </row>
    <row r="163" s="13" customFormat="1">
      <c r="A163" s="13"/>
      <c r="B163" s="226"/>
      <c r="C163" s="227"/>
      <c r="D163" s="219" t="s">
        <v>142</v>
      </c>
      <c r="E163" s="228" t="s">
        <v>21</v>
      </c>
      <c r="F163" s="229" t="s">
        <v>233</v>
      </c>
      <c r="G163" s="227"/>
      <c r="H163" s="230">
        <v>280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142</v>
      </c>
      <c r="AU163" s="236" t="s">
        <v>83</v>
      </c>
      <c r="AV163" s="13" t="s">
        <v>83</v>
      </c>
      <c r="AW163" s="13" t="s">
        <v>34</v>
      </c>
      <c r="AX163" s="13" t="s">
        <v>73</v>
      </c>
      <c r="AY163" s="236" t="s">
        <v>129</v>
      </c>
    </row>
    <row r="164" s="14" customFormat="1">
      <c r="A164" s="14"/>
      <c r="B164" s="237"/>
      <c r="C164" s="238"/>
      <c r="D164" s="219" t="s">
        <v>142</v>
      </c>
      <c r="E164" s="239" t="s">
        <v>21</v>
      </c>
      <c r="F164" s="240" t="s">
        <v>144</v>
      </c>
      <c r="G164" s="238"/>
      <c r="H164" s="241">
        <v>280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142</v>
      </c>
      <c r="AU164" s="247" t="s">
        <v>83</v>
      </c>
      <c r="AV164" s="14" t="s">
        <v>136</v>
      </c>
      <c r="AW164" s="14" t="s">
        <v>34</v>
      </c>
      <c r="AX164" s="14" t="s">
        <v>81</v>
      </c>
      <c r="AY164" s="247" t="s">
        <v>129</v>
      </c>
    </row>
    <row r="165" s="2" customFormat="1" ht="16.5" customHeight="1">
      <c r="A165" s="39"/>
      <c r="B165" s="40"/>
      <c r="C165" s="206" t="s">
        <v>8</v>
      </c>
      <c r="D165" s="206" t="s">
        <v>131</v>
      </c>
      <c r="E165" s="207" t="s">
        <v>234</v>
      </c>
      <c r="F165" s="208" t="s">
        <v>235</v>
      </c>
      <c r="G165" s="209" t="s">
        <v>236</v>
      </c>
      <c r="H165" s="210">
        <v>20</v>
      </c>
      <c r="I165" s="211"/>
      <c r="J165" s="212">
        <f>ROUND(I165*H165,2)</f>
        <v>0</v>
      </c>
      <c r="K165" s="208" t="s">
        <v>135</v>
      </c>
      <c r="L165" s="45"/>
      <c r="M165" s="213" t="s">
        <v>21</v>
      </c>
      <c r="N165" s="214" t="s">
        <v>44</v>
      </c>
      <c r="O165" s="85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136</v>
      </c>
      <c r="AT165" s="217" t="s">
        <v>131</v>
      </c>
      <c r="AU165" s="217" t="s">
        <v>83</v>
      </c>
      <c r="AY165" s="18" t="s">
        <v>129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81</v>
      </c>
      <c r="BK165" s="218">
        <f>ROUND(I165*H165,2)</f>
        <v>0</v>
      </c>
      <c r="BL165" s="18" t="s">
        <v>136</v>
      </c>
      <c r="BM165" s="217" t="s">
        <v>237</v>
      </c>
    </row>
    <row r="166" s="2" customFormat="1">
      <c r="A166" s="39"/>
      <c r="B166" s="40"/>
      <c r="C166" s="41"/>
      <c r="D166" s="219" t="s">
        <v>138</v>
      </c>
      <c r="E166" s="41"/>
      <c r="F166" s="220" t="s">
        <v>238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138</v>
      </c>
      <c r="AU166" s="18" t="s">
        <v>83</v>
      </c>
    </row>
    <row r="167" s="2" customFormat="1">
      <c r="A167" s="39"/>
      <c r="B167" s="40"/>
      <c r="C167" s="41"/>
      <c r="D167" s="224" t="s">
        <v>140</v>
      </c>
      <c r="E167" s="41"/>
      <c r="F167" s="225" t="s">
        <v>239</v>
      </c>
      <c r="G167" s="41"/>
      <c r="H167" s="41"/>
      <c r="I167" s="221"/>
      <c r="J167" s="41"/>
      <c r="K167" s="41"/>
      <c r="L167" s="45"/>
      <c r="M167" s="222"/>
      <c r="N167" s="22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140</v>
      </c>
      <c r="AU167" s="18" t="s">
        <v>83</v>
      </c>
    </row>
    <row r="168" s="13" customFormat="1">
      <c r="A168" s="13"/>
      <c r="B168" s="226"/>
      <c r="C168" s="227"/>
      <c r="D168" s="219" t="s">
        <v>142</v>
      </c>
      <c r="E168" s="228" t="s">
        <v>21</v>
      </c>
      <c r="F168" s="229" t="s">
        <v>240</v>
      </c>
      <c r="G168" s="227"/>
      <c r="H168" s="230">
        <v>20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142</v>
      </c>
      <c r="AU168" s="236" t="s">
        <v>83</v>
      </c>
      <c r="AV168" s="13" t="s">
        <v>83</v>
      </c>
      <c r="AW168" s="13" t="s">
        <v>34</v>
      </c>
      <c r="AX168" s="13" t="s">
        <v>73</v>
      </c>
      <c r="AY168" s="236" t="s">
        <v>129</v>
      </c>
    </row>
    <row r="169" s="14" customFormat="1">
      <c r="A169" s="14"/>
      <c r="B169" s="237"/>
      <c r="C169" s="238"/>
      <c r="D169" s="219" t="s">
        <v>142</v>
      </c>
      <c r="E169" s="239" t="s">
        <v>21</v>
      </c>
      <c r="F169" s="240" t="s">
        <v>144</v>
      </c>
      <c r="G169" s="238"/>
      <c r="H169" s="241">
        <v>20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142</v>
      </c>
      <c r="AU169" s="247" t="s">
        <v>83</v>
      </c>
      <c r="AV169" s="14" t="s">
        <v>136</v>
      </c>
      <c r="AW169" s="14" t="s">
        <v>34</v>
      </c>
      <c r="AX169" s="14" t="s">
        <v>81</v>
      </c>
      <c r="AY169" s="247" t="s">
        <v>129</v>
      </c>
    </row>
    <row r="170" s="2" customFormat="1" ht="16.5" customHeight="1">
      <c r="A170" s="39"/>
      <c r="B170" s="40"/>
      <c r="C170" s="206" t="s">
        <v>241</v>
      </c>
      <c r="D170" s="206" t="s">
        <v>131</v>
      </c>
      <c r="E170" s="207" t="s">
        <v>242</v>
      </c>
      <c r="F170" s="208" t="s">
        <v>243</v>
      </c>
      <c r="G170" s="209" t="s">
        <v>134</v>
      </c>
      <c r="H170" s="210">
        <v>1540.5</v>
      </c>
      <c r="I170" s="211"/>
      <c r="J170" s="212">
        <f>ROUND(I170*H170,2)</f>
        <v>0</v>
      </c>
      <c r="K170" s="208" t="s">
        <v>135</v>
      </c>
      <c r="L170" s="45"/>
      <c r="M170" s="213" t="s">
        <v>21</v>
      </c>
      <c r="N170" s="214" t="s">
        <v>44</v>
      </c>
      <c r="O170" s="85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136</v>
      </c>
      <c r="AT170" s="217" t="s">
        <v>131</v>
      </c>
      <c r="AU170" s="217" t="s">
        <v>83</v>
      </c>
      <c r="AY170" s="18" t="s">
        <v>129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81</v>
      </c>
      <c r="BK170" s="218">
        <f>ROUND(I170*H170,2)</f>
        <v>0</v>
      </c>
      <c r="BL170" s="18" t="s">
        <v>136</v>
      </c>
      <c r="BM170" s="217" t="s">
        <v>244</v>
      </c>
    </row>
    <row r="171" s="2" customFormat="1">
      <c r="A171" s="39"/>
      <c r="B171" s="40"/>
      <c r="C171" s="41"/>
      <c r="D171" s="219" t="s">
        <v>138</v>
      </c>
      <c r="E171" s="41"/>
      <c r="F171" s="220" t="s">
        <v>245</v>
      </c>
      <c r="G171" s="41"/>
      <c r="H171" s="41"/>
      <c r="I171" s="221"/>
      <c r="J171" s="41"/>
      <c r="K171" s="41"/>
      <c r="L171" s="45"/>
      <c r="M171" s="222"/>
      <c r="N171" s="22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138</v>
      </c>
      <c r="AU171" s="18" t="s">
        <v>83</v>
      </c>
    </row>
    <row r="172" s="2" customFormat="1">
      <c r="A172" s="39"/>
      <c r="B172" s="40"/>
      <c r="C172" s="41"/>
      <c r="D172" s="224" t="s">
        <v>140</v>
      </c>
      <c r="E172" s="41"/>
      <c r="F172" s="225" t="s">
        <v>246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140</v>
      </c>
      <c r="AU172" s="18" t="s">
        <v>83</v>
      </c>
    </row>
    <row r="173" s="13" customFormat="1">
      <c r="A173" s="13"/>
      <c r="B173" s="226"/>
      <c r="C173" s="227"/>
      <c r="D173" s="219" t="s">
        <v>142</v>
      </c>
      <c r="E173" s="228" t="s">
        <v>21</v>
      </c>
      <c r="F173" s="229" t="s">
        <v>247</v>
      </c>
      <c r="G173" s="227"/>
      <c r="H173" s="230">
        <v>1540.5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142</v>
      </c>
      <c r="AU173" s="236" t="s">
        <v>83</v>
      </c>
      <c r="AV173" s="13" t="s">
        <v>83</v>
      </c>
      <c r="AW173" s="13" t="s">
        <v>34</v>
      </c>
      <c r="AX173" s="13" t="s">
        <v>73</v>
      </c>
      <c r="AY173" s="236" t="s">
        <v>129</v>
      </c>
    </row>
    <row r="174" s="14" customFormat="1">
      <c r="A174" s="14"/>
      <c r="B174" s="237"/>
      <c r="C174" s="238"/>
      <c r="D174" s="219" t="s">
        <v>142</v>
      </c>
      <c r="E174" s="239" t="s">
        <v>21</v>
      </c>
      <c r="F174" s="240" t="s">
        <v>144</v>
      </c>
      <c r="G174" s="238"/>
      <c r="H174" s="241">
        <v>1540.5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142</v>
      </c>
      <c r="AU174" s="247" t="s">
        <v>83</v>
      </c>
      <c r="AV174" s="14" t="s">
        <v>136</v>
      </c>
      <c r="AW174" s="14" t="s">
        <v>34</v>
      </c>
      <c r="AX174" s="14" t="s">
        <v>81</v>
      </c>
      <c r="AY174" s="247" t="s">
        <v>129</v>
      </c>
    </row>
    <row r="175" s="2" customFormat="1" ht="21.75" customHeight="1">
      <c r="A175" s="39"/>
      <c r="B175" s="40"/>
      <c r="C175" s="206" t="s">
        <v>248</v>
      </c>
      <c r="D175" s="206" t="s">
        <v>131</v>
      </c>
      <c r="E175" s="207" t="s">
        <v>249</v>
      </c>
      <c r="F175" s="208" t="s">
        <v>250</v>
      </c>
      <c r="G175" s="209" t="s">
        <v>251</v>
      </c>
      <c r="H175" s="210">
        <v>192.72</v>
      </c>
      <c r="I175" s="211"/>
      <c r="J175" s="212">
        <f>ROUND(I175*H175,2)</f>
        <v>0</v>
      </c>
      <c r="K175" s="208" t="s">
        <v>135</v>
      </c>
      <c r="L175" s="45"/>
      <c r="M175" s="213" t="s">
        <v>21</v>
      </c>
      <c r="N175" s="214" t="s">
        <v>44</v>
      </c>
      <c r="O175" s="85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136</v>
      </c>
      <c r="AT175" s="217" t="s">
        <v>131</v>
      </c>
      <c r="AU175" s="217" t="s">
        <v>83</v>
      </c>
      <c r="AY175" s="18" t="s">
        <v>129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81</v>
      </c>
      <c r="BK175" s="218">
        <f>ROUND(I175*H175,2)</f>
        <v>0</v>
      </c>
      <c r="BL175" s="18" t="s">
        <v>136</v>
      </c>
      <c r="BM175" s="217" t="s">
        <v>252</v>
      </c>
    </row>
    <row r="176" s="2" customFormat="1">
      <c r="A176" s="39"/>
      <c r="B176" s="40"/>
      <c r="C176" s="41"/>
      <c r="D176" s="219" t="s">
        <v>138</v>
      </c>
      <c r="E176" s="41"/>
      <c r="F176" s="220" t="s">
        <v>253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138</v>
      </c>
      <c r="AU176" s="18" t="s">
        <v>83</v>
      </c>
    </row>
    <row r="177" s="2" customFormat="1">
      <c r="A177" s="39"/>
      <c r="B177" s="40"/>
      <c r="C177" s="41"/>
      <c r="D177" s="224" t="s">
        <v>140</v>
      </c>
      <c r="E177" s="41"/>
      <c r="F177" s="225" t="s">
        <v>254</v>
      </c>
      <c r="G177" s="41"/>
      <c r="H177" s="41"/>
      <c r="I177" s="221"/>
      <c r="J177" s="41"/>
      <c r="K177" s="41"/>
      <c r="L177" s="45"/>
      <c r="M177" s="222"/>
      <c r="N177" s="22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83</v>
      </c>
    </row>
    <row r="178" s="13" customFormat="1">
      <c r="A178" s="13"/>
      <c r="B178" s="226"/>
      <c r="C178" s="227"/>
      <c r="D178" s="219" t="s">
        <v>142</v>
      </c>
      <c r="E178" s="228" t="s">
        <v>21</v>
      </c>
      <c r="F178" s="229" t="s">
        <v>255</v>
      </c>
      <c r="G178" s="227"/>
      <c r="H178" s="230">
        <v>174.72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142</v>
      </c>
      <c r="AU178" s="236" t="s">
        <v>83</v>
      </c>
      <c r="AV178" s="13" t="s">
        <v>83</v>
      </c>
      <c r="AW178" s="13" t="s">
        <v>34</v>
      </c>
      <c r="AX178" s="13" t="s">
        <v>73</v>
      </c>
      <c r="AY178" s="236" t="s">
        <v>129</v>
      </c>
    </row>
    <row r="179" s="13" customFormat="1">
      <c r="A179" s="13"/>
      <c r="B179" s="226"/>
      <c r="C179" s="227"/>
      <c r="D179" s="219" t="s">
        <v>142</v>
      </c>
      <c r="E179" s="228" t="s">
        <v>21</v>
      </c>
      <c r="F179" s="229" t="s">
        <v>256</v>
      </c>
      <c r="G179" s="227"/>
      <c r="H179" s="230">
        <v>18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142</v>
      </c>
      <c r="AU179" s="236" t="s">
        <v>83</v>
      </c>
      <c r="AV179" s="13" t="s">
        <v>83</v>
      </c>
      <c r="AW179" s="13" t="s">
        <v>34</v>
      </c>
      <c r="AX179" s="13" t="s">
        <v>73</v>
      </c>
      <c r="AY179" s="236" t="s">
        <v>129</v>
      </c>
    </row>
    <row r="180" s="14" customFormat="1">
      <c r="A180" s="14"/>
      <c r="B180" s="237"/>
      <c r="C180" s="238"/>
      <c r="D180" s="219" t="s">
        <v>142</v>
      </c>
      <c r="E180" s="239" t="s">
        <v>21</v>
      </c>
      <c r="F180" s="240" t="s">
        <v>144</v>
      </c>
      <c r="G180" s="238"/>
      <c r="H180" s="241">
        <v>192.72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142</v>
      </c>
      <c r="AU180" s="247" t="s">
        <v>83</v>
      </c>
      <c r="AV180" s="14" t="s">
        <v>136</v>
      </c>
      <c r="AW180" s="14" t="s">
        <v>34</v>
      </c>
      <c r="AX180" s="14" t="s">
        <v>81</v>
      </c>
      <c r="AY180" s="247" t="s">
        <v>129</v>
      </c>
    </row>
    <row r="181" s="2" customFormat="1" ht="21.75" customHeight="1">
      <c r="A181" s="39"/>
      <c r="B181" s="40"/>
      <c r="C181" s="206" t="s">
        <v>257</v>
      </c>
      <c r="D181" s="206" t="s">
        <v>131</v>
      </c>
      <c r="E181" s="207" t="s">
        <v>258</v>
      </c>
      <c r="F181" s="208" t="s">
        <v>259</v>
      </c>
      <c r="G181" s="209" t="s">
        <v>251</v>
      </c>
      <c r="H181" s="210">
        <v>3360.5500000000002</v>
      </c>
      <c r="I181" s="211"/>
      <c r="J181" s="212">
        <f>ROUND(I181*H181,2)</f>
        <v>0</v>
      </c>
      <c r="K181" s="208" t="s">
        <v>135</v>
      </c>
      <c r="L181" s="45"/>
      <c r="M181" s="213" t="s">
        <v>21</v>
      </c>
      <c r="N181" s="214" t="s">
        <v>44</v>
      </c>
      <c r="O181" s="85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136</v>
      </c>
      <c r="AT181" s="217" t="s">
        <v>131</v>
      </c>
      <c r="AU181" s="217" t="s">
        <v>83</v>
      </c>
      <c r="AY181" s="18" t="s">
        <v>129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81</v>
      </c>
      <c r="BK181" s="218">
        <f>ROUND(I181*H181,2)</f>
        <v>0</v>
      </c>
      <c r="BL181" s="18" t="s">
        <v>136</v>
      </c>
      <c r="BM181" s="217" t="s">
        <v>260</v>
      </c>
    </row>
    <row r="182" s="2" customFormat="1">
      <c r="A182" s="39"/>
      <c r="B182" s="40"/>
      <c r="C182" s="41"/>
      <c r="D182" s="219" t="s">
        <v>138</v>
      </c>
      <c r="E182" s="41"/>
      <c r="F182" s="220" t="s">
        <v>261</v>
      </c>
      <c r="G182" s="41"/>
      <c r="H182" s="41"/>
      <c r="I182" s="221"/>
      <c r="J182" s="41"/>
      <c r="K182" s="41"/>
      <c r="L182" s="45"/>
      <c r="M182" s="222"/>
      <c r="N182" s="22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138</v>
      </c>
      <c r="AU182" s="18" t="s">
        <v>83</v>
      </c>
    </row>
    <row r="183" s="2" customFormat="1">
      <c r="A183" s="39"/>
      <c r="B183" s="40"/>
      <c r="C183" s="41"/>
      <c r="D183" s="224" t="s">
        <v>140</v>
      </c>
      <c r="E183" s="41"/>
      <c r="F183" s="225" t="s">
        <v>262</v>
      </c>
      <c r="G183" s="41"/>
      <c r="H183" s="41"/>
      <c r="I183" s="221"/>
      <c r="J183" s="41"/>
      <c r="K183" s="41"/>
      <c r="L183" s="45"/>
      <c r="M183" s="222"/>
      <c r="N183" s="22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140</v>
      </c>
      <c r="AU183" s="18" t="s">
        <v>83</v>
      </c>
    </row>
    <row r="184" s="15" customFormat="1">
      <c r="A184" s="15"/>
      <c r="B184" s="248"/>
      <c r="C184" s="249"/>
      <c r="D184" s="219" t="s">
        <v>142</v>
      </c>
      <c r="E184" s="250" t="s">
        <v>21</v>
      </c>
      <c r="F184" s="251" t="s">
        <v>263</v>
      </c>
      <c r="G184" s="249"/>
      <c r="H184" s="250" t="s">
        <v>21</v>
      </c>
      <c r="I184" s="252"/>
      <c r="J184" s="249"/>
      <c r="K184" s="249"/>
      <c r="L184" s="253"/>
      <c r="M184" s="254"/>
      <c r="N184" s="255"/>
      <c r="O184" s="255"/>
      <c r="P184" s="255"/>
      <c r="Q184" s="255"/>
      <c r="R184" s="255"/>
      <c r="S184" s="255"/>
      <c r="T184" s="25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7" t="s">
        <v>142</v>
      </c>
      <c r="AU184" s="257" t="s">
        <v>83</v>
      </c>
      <c r="AV184" s="15" t="s">
        <v>81</v>
      </c>
      <c r="AW184" s="15" t="s">
        <v>34</v>
      </c>
      <c r="AX184" s="15" t="s">
        <v>73</v>
      </c>
      <c r="AY184" s="257" t="s">
        <v>129</v>
      </c>
    </row>
    <row r="185" s="13" customFormat="1">
      <c r="A185" s="13"/>
      <c r="B185" s="226"/>
      <c r="C185" s="227"/>
      <c r="D185" s="219" t="s">
        <v>142</v>
      </c>
      <c r="E185" s="228" t="s">
        <v>21</v>
      </c>
      <c r="F185" s="229" t="s">
        <v>264</v>
      </c>
      <c r="G185" s="227"/>
      <c r="H185" s="230">
        <v>54.5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142</v>
      </c>
      <c r="AU185" s="236" t="s">
        <v>83</v>
      </c>
      <c r="AV185" s="13" t="s">
        <v>83</v>
      </c>
      <c r="AW185" s="13" t="s">
        <v>34</v>
      </c>
      <c r="AX185" s="13" t="s">
        <v>73</v>
      </c>
      <c r="AY185" s="236" t="s">
        <v>129</v>
      </c>
    </row>
    <row r="186" s="13" customFormat="1">
      <c r="A186" s="13"/>
      <c r="B186" s="226"/>
      <c r="C186" s="227"/>
      <c r="D186" s="219" t="s">
        <v>142</v>
      </c>
      <c r="E186" s="228" t="s">
        <v>21</v>
      </c>
      <c r="F186" s="229" t="s">
        <v>265</v>
      </c>
      <c r="G186" s="227"/>
      <c r="H186" s="230">
        <v>51.5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142</v>
      </c>
      <c r="AU186" s="236" t="s">
        <v>83</v>
      </c>
      <c r="AV186" s="13" t="s">
        <v>83</v>
      </c>
      <c r="AW186" s="13" t="s">
        <v>34</v>
      </c>
      <c r="AX186" s="13" t="s">
        <v>73</v>
      </c>
      <c r="AY186" s="236" t="s">
        <v>129</v>
      </c>
    </row>
    <row r="187" s="13" customFormat="1">
      <c r="A187" s="13"/>
      <c r="B187" s="226"/>
      <c r="C187" s="227"/>
      <c r="D187" s="219" t="s">
        <v>142</v>
      </c>
      <c r="E187" s="228" t="s">
        <v>21</v>
      </c>
      <c r="F187" s="229" t="s">
        <v>266</v>
      </c>
      <c r="G187" s="227"/>
      <c r="H187" s="230">
        <v>52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142</v>
      </c>
      <c r="AU187" s="236" t="s">
        <v>83</v>
      </c>
      <c r="AV187" s="13" t="s">
        <v>83</v>
      </c>
      <c r="AW187" s="13" t="s">
        <v>34</v>
      </c>
      <c r="AX187" s="13" t="s">
        <v>73</v>
      </c>
      <c r="AY187" s="236" t="s">
        <v>129</v>
      </c>
    </row>
    <row r="188" s="13" customFormat="1">
      <c r="A188" s="13"/>
      <c r="B188" s="226"/>
      <c r="C188" s="227"/>
      <c r="D188" s="219" t="s">
        <v>142</v>
      </c>
      <c r="E188" s="228" t="s">
        <v>21</v>
      </c>
      <c r="F188" s="229" t="s">
        <v>267</v>
      </c>
      <c r="G188" s="227"/>
      <c r="H188" s="230">
        <v>52.5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142</v>
      </c>
      <c r="AU188" s="236" t="s">
        <v>83</v>
      </c>
      <c r="AV188" s="13" t="s">
        <v>83</v>
      </c>
      <c r="AW188" s="13" t="s">
        <v>34</v>
      </c>
      <c r="AX188" s="13" t="s">
        <v>73</v>
      </c>
      <c r="AY188" s="236" t="s">
        <v>129</v>
      </c>
    </row>
    <row r="189" s="13" customFormat="1">
      <c r="A189" s="13"/>
      <c r="B189" s="226"/>
      <c r="C189" s="227"/>
      <c r="D189" s="219" t="s">
        <v>142</v>
      </c>
      <c r="E189" s="228" t="s">
        <v>21</v>
      </c>
      <c r="F189" s="229" t="s">
        <v>268</v>
      </c>
      <c r="G189" s="227"/>
      <c r="H189" s="230">
        <v>47.5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142</v>
      </c>
      <c r="AU189" s="236" t="s">
        <v>83</v>
      </c>
      <c r="AV189" s="13" t="s">
        <v>83</v>
      </c>
      <c r="AW189" s="13" t="s">
        <v>34</v>
      </c>
      <c r="AX189" s="13" t="s">
        <v>73</v>
      </c>
      <c r="AY189" s="236" t="s">
        <v>129</v>
      </c>
    </row>
    <row r="190" s="13" customFormat="1">
      <c r="A190" s="13"/>
      <c r="B190" s="226"/>
      <c r="C190" s="227"/>
      <c r="D190" s="219" t="s">
        <v>142</v>
      </c>
      <c r="E190" s="228" t="s">
        <v>21</v>
      </c>
      <c r="F190" s="229" t="s">
        <v>269</v>
      </c>
      <c r="G190" s="227"/>
      <c r="H190" s="230">
        <v>42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142</v>
      </c>
      <c r="AU190" s="236" t="s">
        <v>83</v>
      </c>
      <c r="AV190" s="13" t="s">
        <v>83</v>
      </c>
      <c r="AW190" s="13" t="s">
        <v>34</v>
      </c>
      <c r="AX190" s="13" t="s">
        <v>73</v>
      </c>
      <c r="AY190" s="236" t="s">
        <v>129</v>
      </c>
    </row>
    <row r="191" s="13" customFormat="1">
      <c r="A191" s="13"/>
      <c r="B191" s="226"/>
      <c r="C191" s="227"/>
      <c r="D191" s="219" t="s">
        <v>142</v>
      </c>
      <c r="E191" s="228" t="s">
        <v>21</v>
      </c>
      <c r="F191" s="229" t="s">
        <v>270</v>
      </c>
      <c r="G191" s="227"/>
      <c r="H191" s="230">
        <v>42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142</v>
      </c>
      <c r="AU191" s="236" t="s">
        <v>83</v>
      </c>
      <c r="AV191" s="13" t="s">
        <v>83</v>
      </c>
      <c r="AW191" s="13" t="s">
        <v>34</v>
      </c>
      <c r="AX191" s="13" t="s">
        <v>73</v>
      </c>
      <c r="AY191" s="236" t="s">
        <v>129</v>
      </c>
    </row>
    <row r="192" s="13" customFormat="1">
      <c r="A192" s="13"/>
      <c r="B192" s="226"/>
      <c r="C192" s="227"/>
      <c r="D192" s="219" t="s">
        <v>142</v>
      </c>
      <c r="E192" s="228" t="s">
        <v>21</v>
      </c>
      <c r="F192" s="229" t="s">
        <v>271</v>
      </c>
      <c r="G192" s="227"/>
      <c r="H192" s="230">
        <v>45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142</v>
      </c>
      <c r="AU192" s="236" t="s">
        <v>83</v>
      </c>
      <c r="AV192" s="13" t="s">
        <v>83</v>
      </c>
      <c r="AW192" s="13" t="s">
        <v>34</v>
      </c>
      <c r="AX192" s="13" t="s">
        <v>73</v>
      </c>
      <c r="AY192" s="236" t="s">
        <v>129</v>
      </c>
    </row>
    <row r="193" s="13" customFormat="1">
      <c r="A193" s="13"/>
      <c r="B193" s="226"/>
      <c r="C193" s="227"/>
      <c r="D193" s="219" t="s">
        <v>142</v>
      </c>
      <c r="E193" s="228" t="s">
        <v>21</v>
      </c>
      <c r="F193" s="229" t="s">
        <v>272</v>
      </c>
      <c r="G193" s="227"/>
      <c r="H193" s="230">
        <v>60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142</v>
      </c>
      <c r="AU193" s="236" t="s">
        <v>83</v>
      </c>
      <c r="AV193" s="13" t="s">
        <v>83</v>
      </c>
      <c r="AW193" s="13" t="s">
        <v>34</v>
      </c>
      <c r="AX193" s="13" t="s">
        <v>73</v>
      </c>
      <c r="AY193" s="236" t="s">
        <v>129</v>
      </c>
    </row>
    <row r="194" s="13" customFormat="1">
      <c r="A194" s="13"/>
      <c r="B194" s="226"/>
      <c r="C194" s="227"/>
      <c r="D194" s="219" t="s">
        <v>142</v>
      </c>
      <c r="E194" s="228" t="s">
        <v>21</v>
      </c>
      <c r="F194" s="229" t="s">
        <v>273</v>
      </c>
      <c r="G194" s="227"/>
      <c r="H194" s="230">
        <v>62.5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142</v>
      </c>
      <c r="AU194" s="236" t="s">
        <v>83</v>
      </c>
      <c r="AV194" s="13" t="s">
        <v>83</v>
      </c>
      <c r="AW194" s="13" t="s">
        <v>34</v>
      </c>
      <c r="AX194" s="13" t="s">
        <v>73</v>
      </c>
      <c r="AY194" s="236" t="s">
        <v>129</v>
      </c>
    </row>
    <row r="195" s="13" customFormat="1">
      <c r="A195" s="13"/>
      <c r="B195" s="226"/>
      <c r="C195" s="227"/>
      <c r="D195" s="219" t="s">
        <v>142</v>
      </c>
      <c r="E195" s="228" t="s">
        <v>21</v>
      </c>
      <c r="F195" s="229" t="s">
        <v>274</v>
      </c>
      <c r="G195" s="227"/>
      <c r="H195" s="230">
        <v>49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142</v>
      </c>
      <c r="AU195" s="236" t="s">
        <v>83</v>
      </c>
      <c r="AV195" s="13" t="s">
        <v>83</v>
      </c>
      <c r="AW195" s="13" t="s">
        <v>34</v>
      </c>
      <c r="AX195" s="13" t="s">
        <v>73</v>
      </c>
      <c r="AY195" s="236" t="s">
        <v>129</v>
      </c>
    </row>
    <row r="196" s="13" customFormat="1">
      <c r="A196" s="13"/>
      <c r="B196" s="226"/>
      <c r="C196" s="227"/>
      <c r="D196" s="219" t="s">
        <v>142</v>
      </c>
      <c r="E196" s="228" t="s">
        <v>21</v>
      </c>
      <c r="F196" s="229" t="s">
        <v>275</v>
      </c>
      <c r="G196" s="227"/>
      <c r="H196" s="230">
        <v>44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142</v>
      </c>
      <c r="AU196" s="236" t="s">
        <v>83</v>
      </c>
      <c r="AV196" s="13" t="s">
        <v>83</v>
      </c>
      <c r="AW196" s="13" t="s">
        <v>34</v>
      </c>
      <c r="AX196" s="13" t="s">
        <v>73</v>
      </c>
      <c r="AY196" s="236" t="s">
        <v>129</v>
      </c>
    </row>
    <row r="197" s="13" customFormat="1">
      <c r="A197" s="13"/>
      <c r="B197" s="226"/>
      <c r="C197" s="227"/>
      <c r="D197" s="219" t="s">
        <v>142</v>
      </c>
      <c r="E197" s="228" t="s">
        <v>21</v>
      </c>
      <c r="F197" s="229" t="s">
        <v>276</v>
      </c>
      <c r="G197" s="227"/>
      <c r="H197" s="230">
        <v>40.5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142</v>
      </c>
      <c r="AU197" s="236" t="s">
        <v>83</v>
      </c>
      <c r="AV197" s="13" t="s">
        <v>83</v>
      </c>
      <c r="AW197" s="13" t="s">
        <v>34</v>
      </c>
      <c r="AX197" s="13" t="s">
        <v>73</v>
      </c>
      <c r="AY197" s="236" t="s">
        <v>129</v>
      </c>
    </row>
    <row r="198" s="13" customFormat="1">
      <c r="A198" s="13"/>
      <c r="B198" s="226"/>
      <c r="C198" s="227"/>
      <c r="D198" s="219" t="s">
        <v>142</v>
      </c>
      <c r="E198" s="228" t="s">
        <v>21</v>
      </c>
      <c r="F198" s="229" t="s">
        <v>277</v>
      </c>
      <c r="G198" s="227"/>
      <c r="H198" s="230">
        <v>43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142</v>
      </c>
      <c r="AU198" s="236" t="s">
        <v>83</v>
      </c>
      <c r="AV198" s="13" t="s">
        <v>83</v>
      </c>
      <c r="AW198" s="13" t="s">
        <v>34</v>
      </c>
      <c r="AX198" s="13" t="s">
        <v>73</v>
      </c>
      <c r="AY198" s="236" t="s">
        <v>129</v>
      </c>
    </row>
    <row r="199" s="13" customFormat="1">
      <c r="A199" s="13"/>
      <c r="B199" s="226"/>
      <c r="C199" s="227"/>
      <c r="D199" s="219" t="s">
        <v>142</v>
      </c>
      <c r="E199" s="228" t="s">
        <v>21</v>
      </c>
      <c r="F199" s="229" t="s">
        <v>278</v>
      </c>
      <c r="G199" s="227"/>
      <c r="H199" s="230">
        <v>36.5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142</v>
      </c>
      <c r="AU199" s="236" t="s">
        <v>83</v>
      </c>
      <c r="AV199" s="13" t="s">
        <v>83</v>
      </c>
      <c r="AW199" s="13" t="s">
        <v>34</v>
      </c>
      <c r="AX199" s="13" t="s">
        <v>73</v>
      </c>
      <c r="AY199" s="236" t="s">
        <v>129</v>
      </c>
    </row>
    <row r="200" s="13" customFormat="1">
      <c r="A200" s="13"/>
      <c r="B200" s="226"/>
      <c r="C200" s="227"/>
      <c r="D200" s="219" t="s">
        <v>142</v>
      </c>
      <c r="E200" s="228" t="s">
        <v>21</v>
      </c>
      <c r="F200" s="229" t="s">
        <v>279</v>
      </c>
      <c r="G200" s="227"/>
      <c r="H200" s="230">
        <v>31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142</v>
      </c>
      <c r="AU200" s="236" t="s">
        <v>83</v>
      </c>
      <c r="AV200" s="13" t="s">
        <v>83</v>
      </c>
      <c r="AW200" s="13" t="s">
        <v>34</v>
      </c>
      <c r="AX200" s="13" t="s">
        <v>73</v>
      </c>
      <c r="AY200" s="236" t="s">
        <v>129</v>
      </c>
    </row>
    <row r="201" s="13" customFormat="1">
      <c r="A201" s="13"/>
      <c r="B201" s="226"/>
      <c r="C201" s="227"/>
      <c r="D201" s="219" t="s">
        <v>142</v>
      </c>
      <c r="E201" s="228" t="s">
        <v>21</v>
      </c>
      <c r="F201" s="229" t="s">
        <v>280</v>
      </c>
      <c r="G201" s="227"/>
      <c r="H201" s="230">
        <v>47.5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142</v>
      </c>
      <c r="AU201" s="236" t="s">
        <v>83</v>
      </c>
      <c r="AV201" s="13" t="s">
        <v>83</v>
      </c>
      <c r="AW201" s="13" t="s">
        <v>34</v>
      </c>
      <c r="AX201" s="13" t="s">
        <v>73</v>
      </c>
      <c r="AY201" s="236" t="s">
        <v>129</v>
      </c>
    </row>
    <row r="202" s="13" customFormat="1">
      <c r="A202" s="13"/>
      <c r="B202" s="226"/>
      <c r="C202" s="227"/>
      <c r="D202" s="219" t="s">
        <v>142</v>
      </c>
      <c r="E202" s="228" t="s">
        <v>21</v>
      </c>
      <c r="F202" s="229" t="s">
        <v>281</v>
      </c>
      <c r="G202" s="227"/>
      <c r="H202" s="230">
        <v>53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142</v>
      </c>
      <c r="AU202" s="236" t="s">
        <v>83</v>
      </c>
      <c r="AV202" s="13" t="s">
        <v>83</v>
      </c>
      <c r="AW202" s="13" t="s">
        <v>34</v>
      </c>
      <c r="AX202" s="13" t="s">
        <v>73</v>
      </c>
      <c r="AY202" s="236" t="s">
        <v>129</v>
      </c>
    </row>
    <row r="203" s="13" customFormat="1">
      <c r="A203" s="13"/>
      <c r="B203" s="226"/>
      <c r="C203" s="227"/>
      <c r="D203" s="219" t="s">
        <v>142</v>
      </c>
      <c r="E203" s="228" t="s">
        <v>21</v>
      </c>
      <c r="F203" s="229" t="s">
        <v>282</v>
      </c>
      <c r="G203" s="227"/>
      <c r="H203" s="230">
        <v>44.5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142</v>
      </c>
      <c r="AU203" s="236" t="s">
        <v>83</v>
      </c>
      <c r="AV203" s="13" t="s">
        <v>83</v>
      </c>
      <c r="AW203" s="13" t="s">
        <v>34</v>
      </c>
      <c r="AX203" s="13" t="s">
        <v>73</v>
      </c>
      <c r="AY203" s="236" t="s">
        <v>129</v>
      </c>
    </row>
    <row r="204" s="13" customFormat="1">
      <c r="A204" s="13"/>
      <c r="B204" s="226"/>
      <c r="C204" s="227"/>
      <c r="D204" s="219" t="s">
        <v>142</v>
      </c>
      <c r="E204" s="228" t="s">
        <v>21</v>
      </c>
      <c r="F204" s="229" t="s">
        <v>283</v>
      </c>
      <c r="G204" s="227"/>
      <c r="H204" s="230">
        <v>43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142</v>
      </c>
      <c r="AU204" s="236" t="s">
        <v>83</v>
      </c>
      <c r="AV204" s="13" t="s">
        <v>83</v>
      </c>
      <c r="AW204" s="13" t="s">
        <v>34</v>
      </c>
      <c r="AX204" s="13" t="s">
        <v>73</v>
      </c>
      <c r="AY204" s="236" t="s">
        <v>129</v>
      </c>
    </row>
    <row r="205" s="13" customFormat="1">
      <c r="A205" s="13"/>
      <c r="B205" s="226"/>
      <c r="C205" s="227"/>
      <c r="D205" s="219" t="s">
        <v>142</v>
      </c>
      <c r="E205" s="228" t="s">
        <v>21</v>
      </c>
      <c r="F205" s="229" t="s">
        <v>284</v>
      </c>
      <c r="G205" s="227"/>
      <c r="H205" s="230">
        <v>44.5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142</v>
      </c>
      <c r="AU205" s="236" t="s">
        <v>83</v>
      </c>
      <c r="AV205" s="13" t="s">
        <v>83</v>
      </c>
      <c r="AW205" s="13" t="s">
        <v>34</v>
      </c>
      <c r="AX205" s="13" t="s">
        <v>73</v>
      </c>
      <c r="AY205" s="236" t="s">
        <v>129</v>
      </c>
    </row>
    <row r="206" s="13" customFormat="1">
      <c r="A206" s="13"/>
      <c r="B206" s="226"/>
      <c r="C206" s="227"/>
      <c r="D206" s="219" t="s">
        <v>142</v>
      </c>
      <c r="E206" s="228" t="s">
        <v>21</v>
      </c>
      <c r="F206" s="229" t="s">
        <v>285</v>
      </c>
      <c r="G206" s="227"/>
      <c r="H206" s="230">
        <v>44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142</v>
      </c>
      <c r="AU206" s="236" t="s">
        <v>83</v>
      </c>
      <c r="AV206" s="13" t="s">
        <v>83</v>
      </c>
      <c r="AW206" s="13" t="s">
        <v>34</v>
      </c>
      <c r="AX206" s="13" t="s">
        <v>73</v>
      </c>
      <c r="AY206" s="236" t="s">
        <v>129</v>
      </c>
    </row>
    <row r="207" s="13" customFormat="1">
      <c r="A207" s="13"/>
      <c r="B207" s="226"/>
      <c r="C207" s="227"/>
      <c r="D207" s="219" t="s">
        <v>142</v>
      </c>
      <c r="E207" s="228" t="s">
        <v>21</v>
      </c>
      <c r="F207" s="229" t="s">
        <v>286</v>
      </c>
      <c r="G207" s="227"/>
      <c r="H207" s="230">
        <v>44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142</v>
      </c>
      <c r="AU207" s="236" t="s">
        <v>83</v>
      </c>
      <c r="AV207" s="13" t="s">
        <v>83</v>
      </c>
      <c r="AW207" s="13" t="s">
        <v>34</v>
      </c>
      <c r="AX207" s="13" t="s">
        <v>73</v>
      </c>
      <c r="AY207" s="236" t="s">
        <v>129</v>
      </c>
    </row>
    <row r="208" s="13" customFormat="1">
      <c r="A208" s="13"/>
      <c r="B208" s="226"/>
      <c r="C208" s="227"/>
      <c r="D208" s="219" t="s">
        <v>142</v>
      </c>
      <c r="E208" s="228" t="s">
        <v>21</v>
      </c>
      <c r="F208" s="229" t="s">
        <v>287</v>
      </c>
      <c r="G208" s="227"/>
      <c r="H208" s="230">
        <v>43.5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142</v>
      </c>
      <c r="AU208" s="236" t="s">
        <v>83</v>
      </c>
      <c r="AV208" s="13" t="s">
        <v>83</v>
      </c>
      <c r="AW208" s="13" t="s">
        <v>34</v>
      </c>
      <c r="AX208" s="13" t="s">
        <v>73</v>
      </c>
      <c r="AY208" s="236" t="s">
        <v>129</v>
      </c>
    </row>
    <row r="209" s="13" customFormat="1">
      <c r="A209" s="13"/>
      <c r="B209" s="226"/>
      <c r="C209" s="227"/>
      <c r="D209" s="219" t="s">
        <v>142</v>
      </c>
      <c r="E209" s="228" t="s">
        <v>21</v>
      </c>
      <c r="F209" s="229" t="s">
        <v>288</v>
      </c>
      <c r="G209" s="227"/>
      <c r="H209" s="230">
        <v>42.5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142</v>
      </c>
      <c r="AU209" s="236" t="s">
        <v>83</v>
      </c>
      <c r="AV209" s="13" t="s">
        <v>83</v>
      </c>
      <c r="AW209" s="13" t="s">
        <v>34</v>
      </c>
      <c r="AX209" s="13" t="s">
        <v>73</v>
      </c>
      <c r="AY209" s="236" t="s">
        <v>129</v>
      </c>
    </row>
    <row r="210" s="13" customFormat="1">
      <c r="A210" s="13"/>
      <c r="B210" s="226"/>
      <c r="C210" s="227"/>
      <c r="D210" s="219" t="s">
        <v>142</v>
      </c>
      <c r="E210" s="228" t="s">
        <v>21</v>
      </c>
      <c r="F210" s="229" t="s">
        <v>289</v>
      </c>
      <c r="G210" s="227"/>
      <c r="H210" s="230">
        <v>35.5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142</v>
      </c>
      <c r="AU210" s="236" t="s">
        <v>83</v>
      </c>
      <c r="AV210" s="13" t="s">
        <v>83</v>
      </c>
      <c r="AW210" s="13" t="s">
        <v>34</v>
      </c>
      <c r="AX210" s="13" t="s">
        <v>73</v>
      </c>
      <c r="AY210" s="236" t="s">
        <v>129</v>
      </c>
    </row>
    <row r="211" s="13" customFormat="1">
      <c r="A211" s="13"/>
      <c r="B211" s="226"/>
      <c r="C211" s="227"/>
      <c r="D211" s="219" t="s">
        <v>142</v>
      </c>
      <c r="E211" s="228" t="s">
        <v>21</v>
      </c>
      <c r="F211" s="229" t="s">
        <v>290</v>
      </c>
      <c r="G211" s="227"/>
      <c r="H211" s="230">
        <v>33.5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142</v>
      </c>
      <c r="AU211" s="236" t="s">
        <v>83</v>
      </c>
      <c r="AV211" s="13" t="s">
        <v>83</v>
      </c>
      <c r="AW211" s="13" t="s">
        <v>34</v>
      </c>
      <c r="AX211" s="13" t="s">
        <v>73</v>
      </c>
      <c r="AY211" s="236" t="s">
        <v>129</v>
      </c>
    </row>
    <row r="212" s="13" customFormat="1">
      <c r="A212" s="13"/>
      <c r="B212" s="226"/>
      <c r="C212" s="227"/>
      <c r="D212" s="219" t="s">
        <v>142</v>
      </c>
      <c r="E212" s="228" t="s">
        <v>21</v>
      </c>
      <c r="F212" s="229" t="s">
        <v>291</v>
      </c>
      <c r="G212" s="227"/>
      <c r="H212" s="230">
        <v>42.5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142</v>
      </c>
      <c r="AU212" s="236" t="s">
        <v>83</v>
      </c>
      <c r="AV212" s="13" t="s">
        <v>83</v>
      </c>
      <c r="AW212" s="13" t="s">
        <v>34</v>
      </c>
      <c r="AX212" s="13" t="s">
        <v>73</v>
      </c>
      <c r="AY212" s="236" t="s">
        <v>129</v>
      </c>
    </row>
    <row r="213" s="13" customFormat="1">
      <c r="A213" s="13"/>
      <c r="B213" s="226"/>
      <c r="C213" s="227"/>
      <c r="D213" s="219" t="s">
        <v>142</v>
      </c>
      <c r="E213" s="228" t="s">
        <v>21</v>
      </c>
      <c r="F213" s="229" t="s">
        <v>292</v>
      </c>
      <c r="G213" s="227"/>
      <c r="H213" s="230">
        <v>46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142</v>
      </c>
      <c r="AU213" s="236" t="s">
        <v>83</v>
      </c>
      <c r="AV213" s="13" t="s">
        <v>83</v>
      </c>
      <c r="AW213" s="13" t="s">
        <v>34</v>
      </c>
      <c r="AX213" s="13" t="s">
        <v>73</v>
      </c>
      <c r="AY213" s="236" t="s">
        <v>129</v>
      </c>
    </row>
    <row r="214" s="13" customFormat="1">
      <c r="A214" s="13"/>
      <c r="B214" s="226"/>
      <c r="C214" s="227"/>
      <c r="D214" s="219" t="s">
        <v>142</v>
      </c>
      <c r="E214" s="228" t="s">
        <v>21</v>
      </c>
      <c r="F214" s="229" t="s">
        <v>293</v>
      </c>
      <c r="G214" s="227"/>
      <c r="H214" s="230">
        <v>40.5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142</v>
      </c>
      <c r="AU214" s="236" t="s">
        <v>83</v>
      </c>
      <c r="AV214" s="13" t="s">
        <v>83</v>
      </c>
      <c r="AW214" s="13" t="s">
        <v>34</v>
      </c>
      <c r="AX214" s="13" t="s">
        <v>73</v>
      </c>
      <c r="AY214" s="236" t="s">
        <v>129</v>
      </c>
    </row>
    <row r="215" s="13" customFormat="1">
      <c r="A215" s="13"/>
      <c r="B215" s="226"/>
      <c r="C215" s="227"/>
      <c r="D215" s="219" t="s">
        <v>142</v>
      </c>
      <c r="E215" s="228" t="s">
        <v>21</v>
      </c>
      <c r="F215" s="229" t="s">
        <v>294</v>
      </c>
      <c r="G215" s="227"/>
      <c r="H215" s="230">
        <v>35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142</v>
      </c>
      <c r="AU215" s="236" t="s">
        <v>83</v>
      </c>
      <c r="AV215" s="13" t="s">
        <v>83</v>
      </c>
      <c r="AW215" s="13" t="s">
        <v>34</v>
      </c>
      <c r="AX215" s="13" t="s">
        <v>73</v>
      </c>
      <c r="AY215" s="236" t="s">
        <v>129</v>
      </c>
    </row>
    <row r="216" s="13" customFormat="1">
      <c r="A216" s="13"/>
      <c r="B216" s="226"/>
      <c r="C216" s="227"/>
      <c r="D216" s="219" t="s">
        <v>142</v>
      </c>
      <c r="E216" s="228" t="s">
        <v>21</v>
      </c>
      <c r="F216" s="229" t="s">
        <v>295</v>
      </c>
      <c r="G216" s="227"/>
      <c r="H216" s="230">
        <v>28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142</v>
      </c>
      <c r="AU216" s="236" t="s">
        <v>83</v>
      </c>
      <c r="AV216" s="13" t="s">
        <v>83</v>
      </c>
      <c r="AW216" s="13" t="s">
        <v>34</v>
      </c>
      <c r="AX216" s="13" t="s">
        <v>73</v>
      </c>
      <c r="AY216" s="236" t="s">
        <v>129</v>
      </c>
    </row>
    <row r="217" s="13" customFormat="1">
      <c r="A217" s="13"/>
      <c r="B217" s="226"/>
      <c r="C217" s="227"/>
      <c r="D217" s="219" t="s">
        <v>142</v>
      </c>
      <c r="E217" s="228" t="s">
        <v>21</v>
      </c>
      <c r="F217" s="229" t="s">
        <v>296</v>
      </c>
      <c r="G217" s="227"/>
      <c r="H217" s="230">
        <v>19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142</v>
      </c>
      <c r="AU217" s="236" t="s">
        <v>83</v>
      </c>
      <c r="AV217" s="13" t="s">
        <v>83</v>
      </c>
      <c r="AW217" s="13" t="s">
        <v>34</v>
      </c>
      <c r="AX217" s="13" t="s">
        <v>73</v>
      </c>
      <c r="AY217" s="236" t="s">
        <v>129</v>
      </c>
    </row>
    <row r="218" s="13" customFormat="1">
      <c r="A218" s="13"/>
      <c r="B218" s="226"/>
      <c r="C218" s="227"/>
      <c r="D218" s="219" t="s">
        <v>142</v>
      </c>
      <c r="E218" s="228" t="s">
        <v>21</v>
      </c>
      <c r="F218" s="229" t="s">
        <v>297</v>
      </c>
      <c r="G218" s="227"/>
      <c r="H218" s="230">
        <v>16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142</v>
      </c>
      <c r="AU218" s="236" t="s">
        <v>83</v>
      </c>
      <c r="AV218" s="13" t="s">
        <v>83</v>
      </c>
      <c r="AW218" s="13" t="s">
        <v>34</v>
      </c>
      <c r="AX218" s="13" t="s">
        <v>73</v>
      </c>
      <c r="AY218" s="236" t="s">
        <v>129</v>
      </c>
    </row>
    <row r="219" s="13" customFormat="1">
      <c r="A219" s="13"/>
      <c r="B219" s="226"/>
      <c r="C219" s="227"/>
      <c r="D219" s="219" t="s">
        <v>142</v>
      </c>
      <c r="E219" s="228" t="s">
        <v>21</v>
      </c>
      <c r="F219" s="229" t="s">
        <v>298</v>
      </c>
      <c r="G219" s="227"/>
      <c r="H219" s="230">
        <v>20.5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142</v>
      </c>
      <c r="AU219" s="236" t="s">
        <v>83</v>
      </c>
      <c r="AV219" s="13" t="s">
        <v>83</v>
      </c>
      <c r="AW219" s="13" t="s">
        <v>34</v>
      </c>
      <c r="AX219" s="13" t="s">
        <v>73</v>
      </c>
      <c r="AY219" s="236" t="s">
        <v>129</v>
      </c>
    </row>
    <row r="220" s="13" customFormat="1">
      <c r="A220" s="13"/>
      <c r="B220" s="226"/>
      <c r="C220" s="227"/>
      <c r="D220" s="219" t="s">
        <v>142</v>
      </c>
      <c r="E220" s="228" t="s">
        <v>21</v>
      </c>
      <c r="F220" s="229" t="s">
        <v>299</v>
      </c>
      <c r="G220" s="227"/>
      <c r="H220" s="230">
        <v>30.5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142</v>
      </c>
      <c r="AU220" s="236" t="s">
        <v>83</v>
      </c>
      <c r="AV220" s="13" t="s">
        <v>83</v>
      </c>
      <c r="AW220" s="13" t="s">
        <v>34</v>
      </c>
      <c r="AX220" s="13" t="s">
        <v>73</v>
      </c>
      <c r="AY220" s="236" t="s">
        <v>129</v>
      </c>
    </row>
    <row r="221" s="13" customFormat="1">
      <c r="A221" s="13"/>
      <c r="B221" s="226"/>
      <c r="C221" s="227"/>
      <c r="D221" s="219" t="s">
        <v>142</v>
      </c>
      <c r="E221" s="228" t="s">
        <v>21</v>
      </c>
      <c r="F221" s="229" t="s">
        <v>300</v>
      </c>
      <c r="G221" s="227"/>
      <c r="H221" s="230">
        <v>39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142</v>
      </c>
      <c r="AU221" s="236" t="s">
        <v>83</v>
      </c>
      <c r="AV221" s="13" t="s">
        <v>83</v>
      </c>
      <c r="AW221" s="13" t="s">
        <v>34</v>
      </c>
      <c r="AX221" s="13" t="s">
        <v>73</v>
      </c>
      <c r="AY221" s="236" t="s">
        <v>129</v>
      </c>
    </row>
    <row r="222" s="13" customFormat="1">
      <c r="A222" s="13"/>
      <c r="B222" s="226"/>
      <c r="C222" s="227"/>
      <c r="D222" s="219" t="s">
        <v>142</v>
      </c>
      <c r="E222" s="228" t="s">
        <v>21</v>
      </c>
      <c r="F222" s="229" t="s">
        <v>301</v>
      </c>
      <c r="G222" s="227"/>
      <c r="H222" s="230">
        <v>39.5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142</v>
      </c>
      <c r="AU222" s="236" t="s">
        <v>83</v>
      </c>
      <c r="AV222" s="13" t="s">
        <v>83</v>
      </c>
      <c r="AW222" s="13" t="s">
        <v>34</v>
      </c>
      <c r="AX222" s="13" t="s">
        <v>73</v>
      </c>
      <c r="AY222" s="236" t="s">
        <v>129</v>
      </c>
    </row>
    <row r="223" s="13" customFormat="1">
      <c r="A223" s="13"/>
      <c r="B223" s="226"/>
      <c r="C223" s="227"/>
      <c r="D223" s="219" t="s">
        <v>142</v>
      </c>
      <c r="E223" s="228" t="s">
        <v>21</v>
      </c>
      <c r="F223" s="229" t="s">
        <v>302</v>
      </c>
      <c r="G223" s="227"/>
      <c r="H223" s="230">
        <v>39.5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142</v>
      </c>
      <c r="AU223" s="236" t="s">
        <v>83</v>
      </c>
      <c r="AV223" s="13" t="s">
        <v>83</v>
      </c>
      <c r="AW223" s="13" t="s">
        <v>34</v>
      </c>
      <c r="AX223" s="13" t="s">
        <v>73</v>
      </c>
      <c r="AY223" s="236" t="s">
        <v>129</v>
      </c>
    </row>
    <row r="224" s="13" customFormat="1">
      <c r="A224" s="13"/>
      <c r="B224" s="226"/>
      <c r="C224" s="227"/>
      <c r="D224" s="219" t="s">
        <v>142</v>
      </c>
      <c r="E224" s="228" t="s">
        <v>21</v>
      </c>
      <c r="F224" s="229" t="s">
        <v>303</v>
      </c>
      <c r="G224" s="227"/>
      <c r="H224" s="230">
        <v>40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142</v>
      </c>
      <c r="AU224" s="236" t="s">
        <v>83</v>
      </c>
      <c r="AV224" s="13" t="s">
        <v>83</v>
      </c>
      <c r="AW224" s="13" t="s">
        <v>34</v>
      </c>
      <c r="AX224" s="13" t="s">
        <v>73</v>
      </c>
      <c r="AY224" s="236" t="s">
        <v>129</v>
      </c>
    </row>
    <row r="225" s="13" customFormat="1">
      <c r="A225" s="13"/>
      <c r="B225" s="226"/>
      <c r="C225" s="227"/>
      <c r="D225" s="219" t="s">
        <v>142</v>
      </c>
      <c r="E225" s="228" t="s">
        <v>21</v>
      </c>
      <c r="F225" s="229" t="s">
        <v>304</v>
      </c>
      <c r="G225" s="227"/>
      <c r="H225" s="230">
        <v>38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142</v>
      </c>
      <c r="AU225" s="236" t="s">
        <v>83</v>
      </c>
      <c r="AV225" s="13" t="s">
        <v>83</v>
      </c>
      <c r="AW225" s="13" t="s">
        <v>34</v>
      </c>
      <c r="AX225" s="13" t="s">
        <v>73</v>
      </c>
      <c r="AY225" s="236" t="s">
        <v>129</v>
      </c>
    </row>
    <row r="226" s="13" customFormat="1">
      <c r="A226" s="13"/>
      <c r="B226" s="226"/>
      <c r="C226" s="227"/>
      <c r="D226" s="219" t="s">
        <v>142</v>
      </c>
      <c r="E226" s="228" t="s">
        <v>21</v>
      </c>
      <c r="F226" s="229" t="s">
        <v>305</v>
      </c>
      <c r="G226" s="227"/>
      <c r="H226" s="230">
        <v>53.5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142</v>
      </c>
      <c r="AU226" s="236" t="s">
        <v>83</v>
      </c>
      <c r="AV226" s="13" t="s">
        <v>83</v>
      </c>
      <c r="AW226" s="13" t="s">
        <v>34</v>
      </c>
      <c r="AX226" s="13" t="s">
        <v>73</v>
      </c>
      <c r="AY226" s="236" t="s">
        <v>129</v>
      </c>
    </row>
    <row r="227" s="13" customFormat="1">
      <c r="A227" s="13"/>
      <c r="B227" s="226"/>
      <c r="C227" s="227"/>
      <c r="D227" s="219" t="s">
        <v>142</v>
      </c>
      <c r="E227" s="228" t="s">
        <v>21</v>
      </c>
      <c r="F227" s="229" t="s">
        <v>306</v>
      </c>
      <c r="G227" s="227"/>
      <c r="H227" s="230">
        <v>56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142</v>
      </c>
      <c r="AU227" s="236" t="s">
        <v>83</v>
      </c>
      <c r="AV227" s="13" t="s">
        <v>83</v>
      </c>
      <c r="AW227" s="13" t="s">
        <v>34</v>
      </c>
      <c r="AX227" s="13" t="s">
        <v>73</v>
      </c>
      <c r="AY227" s="236" t="s">
        <v>129</v>
      </c>
    </row>
    <row r="228" s="13" customFormat="1">
      <c r="A228" s="13"/>
      <c r="B228" s="226"/>
      <c r="C228" s="227"/>
      <c r="D228" s="219" t="s">
        <v>142</v>
      </c>
      <c r="E228" s="228" t="s">
        <v>21</v>
      </c>
      <c r="F228" s="229" t="s">
        <v>307</v>
      </c>
      <c r="G228" s="227"/>
      <c r="H228" s="230">
        <v>45.5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142</v>
      </c>
      <c r="AU228" s="236" t="s">
        <v>83</v>
      </c>
      <c r="AV228" s="13" t="s">
        <v>83</v>
      </c>
      <c r="AW228" s="13" t="s">
        <v>34</v>
      </c>
      <c r="AX228" s="13" t="s">
        <v>73</v>
      </c>
      <c r="AY228" s="236" t="s">
        <v>129</v>
      </c>
    </row>
    <row r="229" s="13" customFormat="1">
      <c r="A229" s="13"/>
      <c r="B229" s="226"/>
      <c r="C229" s="227"/>
      <c r="D229" s="219" t="s">
        <v>142</v>
      </c>
      <c r="E229" s="228" t="s">
        <v>21</v>
      </c>
      <c r="F229" s="229" t="s">
        <v>308</v>
      </c>
      <c r="G229" s="227"/>
      <c r="H229" s="230">
        <v>48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142</v>
      </c>
      <c r="AU229" s="236" t="s">
        <v>83</v>
      </c>
      <c r="AV229" s="13" t="s">
        <v>83</v>
      </c>
      <c r="AW229" s="13" t="s">
        <v>34</v>
      </c>
      <c r="AX229" s="13" t="s">
        <v>73</v>
      </c>
      <c r="AY229" s="236" t="s">
        <v>129</v>
      </c>
    </row>
    <row r="230" s="13" customFormat="1">
      <c r="A230" s="13"/>
      <c r="B230" s="226"/>
      <c r="C230" s="227"/>
      <c r="D230" s="219" t="s">
        <v>142</v>
      </c>
      <c r="E230" s="228" t="s">
        <v>21</v>
      </c>
      <c r="F230" s="229" t="s">
        <v>309</v>
      </c>
      <c r="G230" s="227"/>
      <c r="H230" s="230">
        <v>46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142</v>
      </c>
      <c r="AU230" s="236" t="s">
        <v>83</v>
      </c>
      <c r="AV230" s="13" t="s">
        <v>83</v>
      </c>
      <c r="AW230" s="13" t="s">
        <v>34</v>
      </c>
      <c r="AX230" s="13" t="s">
        <v>73</v>
      </c>
      <c r="AY230" s="236" t="s">
        <v>129</v>
      </c>
    </row>
    <row r="231" s="13" customFormat="1">
      <c r="A231" s="13"/>
      <c r="B231" s="226"/>
      <c r="C231" s="227"/>
      <c r="D231" s="219" t="s">
        <v>142</v>
      </c>
      <c r="E231" s="228" t="s">
        <v>21</v>
      </c>
      <c r="F231" s="229" t="s">
        <v>310</v>
      </c>
      <c r="G231" s="227"/>
      <c r="H231" s="230">
        <v>42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142</v>
      </c>
      <c r="AU231" s="236" t="s">
        <v>83</v>
      </c>
      <c r="AV231" s="13" t="s">
        <v>83</v>
      </c>
      <c r="AW231" s="13" t="s">
        <v>34</v>
      </c>
      <c r="AX231" s="13" t="s">
        <v>73</v>
      </c>
      <c r="AY231" s="236" t="s">
        <v>129</v>
      </c>
    </row>
    <row r="232" s="13" customFormat="1">
      <c r="A232" s="13"/>
      <c r="B232" s="226"/>
      <c r="C232" s="227"/>
      <c r="D232" s="219" t="s">
        <v>142</v>
      </c>
      <c r="E232" s="228" t="s">
        <v>21</v>
      </c>
      <c r="F232" s="229" t="s">
        <v>311</v>
      </c>
      <c r="G232" s="227"/>
      <c r="H232" s="230">
        <v>38.5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142</v>
      </c>
      <c r="AU232" s="236" t="s">
        <v>83</v>
      </c>
      <c r="AV232" s="13" t="s">
        <v>83</v>
      </c>
      <c r="AW232" s="13" t="s">
        <v>34</v>
      </c>
      <c r="AX232" s="13" t="s">
        <v>73</v>
      </c>
      <c r="AY232" s="236" t="s">
        <v>129</v>
      </c>
    </row>
    <row r="233" s="13" customFormat="1">
      <c r="A233" s="13"/>
      <c r="B233" s="226"/>
      <c r="C233" s="227"/>
      <c r="D233" s="219" t="s">
        <v>142</v>
      </c>
      <c r="E233" s="228" t="s">
        <v>21</v>
      </c>
      <c r="F233" s="229" t="s">
        <v>312</v>
      </c>
      <c r="G233" s="227"/>
      <c r="H233" s="230">
        <v>38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142</v>
      </c>
      <c r="AU233" s="236" t="s">
        <v>83</v>
      </c>
      <c r="AV233" s="13" t="s">
        <v>83</v>
      </c>
      <c r="AW233" s="13" t="s">
        <v>34</v>
      </c>
      <c r="AX233" s="13" t="s">
        <v>73</v>
      </c>
      <c r="AY233" s="236" t="s">
        <v>129</v>
      </c>
    </row>
    <row r="234" s="13" customFormat="1">
      <c r="A234" s="13"/>
      <c r="B234" s="226"/>
      <c r="C234" s="227"/>
      <c r="D234" s="219" t="s">
        <v>142</v>
      </c>
      <c r="E234" s="228" t="s">
        <v>21</v>
      </c>
      <c r="F234" s="229" t="s">
        <v>313</v>
      </c>
      <c r="G234" s="227"/>
      <c r="H234" s="230">
        <v>42.5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142</v>
      </c>
      <c r="AU234" s="236" t="s">
        <v>83</v>
      </c>
      <c r="AV234" s="13" t="s">
        <v>83</v>
      </c>
      <c r="AW234" s="13" t="s">
        <v>34</v>
      </c>
      <c r="AX234" s="13" t="s">
        <v>73</v>
      </c>
      <c r="AY234" s="236" t="s">
        <v>129</v>
      </c>
    </row>
    <row r="235" s="13" customFormat="1">
      <c r="A235" s="13"/>
      <c r="B235" s="226"/>
      <c r="C235" s="227"/>
      <c r="D235" s="219" t="s">
        <v>142</v>
      </c>
      <c r="E235" s="228" t="s">
        <v>21</v>
      </c>
      <c r="F235" s="229" t="s">
        <v>314</v>
      </c>
      <c r="G235" s="227"/>
      <c r="H235" s="230">
        <v>47.5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142</v>
      </c>
      <c r="AU235" s="236" t="s">
        <v>83</v>
      </c>
      <c r="AV235" s="13" t="s">
        <v>83</v>
      </c>
      <c r="AW235" s="13" t="s">
        <v>34</v>
      </c>
      <c r="AX235" s="13" t="s">
        <v>73</v>
      </c>
      <c r="AY235" s="236" t="s">
        <v>129</v>
      </c>
    </row>
    <row r="236" s="13" customFormat="1">
      <c r="A236" s="13"/>
      <c r="B236" s="226"/>
      <c r="C236" s="227"/>
      <c r="D236" s="219" t="s">
        <v>142</v>
      </c>
      <c r="E236" s="228" t="s">
        <v>21</v>
      </c>
      <c r="F236" s="229" t="s">
        <v>315</v>
      </c>
      <c r="G236" s="227"/>
      <c r="H236" s="230">
        <v>48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142</v>
      </c>
      <c r="AU236" s="236" t="s">
        <v>83</v>
      </c>
      <c r="AV236" s="13" t="s">
        <v>83</v>
      </c>
      <c r="AW236" s="13" t="s">
        <v>34</v>
      </c>
      <c r="AX236" s="13" t="s">
        <v>73</v>
      </c>
      <c r="AY236" s="236" t="s">
        <v>129</v>
      </c>
    </row>
    <row r="237" s="13" customFormat="1">
      <c r="A237" s="13"/>
      <c r="B237" s="226"/>
      <c r="C237" s="227"/>
      <c r="D237" s="219" t="s">
        <v>142</v>
      </c>
      <c r="E237" s="228" t="s">
        <v>21</v>
      </c>
      <c r="F237" s="229" t="s">
        <v>316</v>
      </c>
      <c r="G237" s="227"/>
      <c r="H237" s="230">
        <v>48.5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142</v>
      </c>
      <c r="AU237" s="236" t="s">
        <v>83</v>
      </c>
      <c r="AV237" s="13" t="s">
        <v>83</v>
      </c>
      <c r="AW237" s="13" t="s">
        <v>34</v>
      </c>
      <c r="AX237" s="13" t="s">
        <v>73</v>
      </c>
      <c r="AY237" s="236" t="s">
        <v>129</v>
      </c>
    </row>
    <row r="238" s="13" customFormat="1">
      <c r="A238" s="13"/>
      <c r="B238" s="226"/>
      <c r="C238" s="227"/>
      <c r="D238" s="219" t="s">
        <v>142</v>
      </c>
      <c r="E238" s="228" t="s">
        <v>21</v>
      </c>
      <c r="F238" s="229" t="s">
        <v>317</v>
      </c>
      <c r="G238" s="227"/>
      <c r="H238" s="230">
        <v>46.5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142</v>
      </c>
      <c r="AU238" s="236" t="s">
        <v>83</v>
      </c>
      <c r="AV238" s="13" t="s">
        <v>83</v>
      </c>
      <c r="AW238" s="13" t="s">
        <v>34</v>
      </c>
      <c r="AX238" s="13" t="s">
        <v>73</v>
      </c>
      <c r="AY238" s="236" t="s">
        <v>129</v>
      </c>
    </row>
    <row r="239" s="13" customFormat="1">
      <c r="A239" s="13"/>
      <c r="B239" s="226"/>
      <c r="C239" s="227"/>
      <c r="D239" s="219" t="s">
        <v>142</v>
      </c>
      <c r="E239" s="228" t="s">
        <v>21</v>
      </c>
      <c r="F239" s="229" t="s">
        <v>318</v>
      </c>
      <c r="G239" s="227"/>
      <c r="H239" s="230">
        <v>41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142</v>
      </c>
      <c r="AU239" s="236" t="s">
        <v>83</v>
      </c>
      <c r="AV239" s="13" t="s">
        <v>83</v>
      </c>
      <c r="AW239" s="13" t="s">
        <v>34</v>
      </c>
      <c r="AX239" s="13" t="s">
        <v>73</v>
      </c>
      <c r="AY239" s="236" t="s">
        <v>129</v>
      </c>
    </row>
    <row r="240" s="13" customFormat="1">
      <c r="A240" s="13"/>
      <c r="B240" s="226"/>
      <c r="C240" s="227"/>
      <c r="D240" s="219" t="s">
        <v>142</v>
      </c>
      <c r="E240" s="228" t="s">
        <v>21</v>
      </c>
      <c r="F240" s="229" t="s">
        <v>319</v>
      </c>
      <c r="G240" s="227"/>
      <c r="H240" s="230">
        <v>41.5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142</v>
      </c>
      <c r="AU240" s="236" t="s">
        <v>83</v>
      </c>
      <c r="AV240" s="13" t="s">
        <v>83</v>
      </c>
      <c r="AW240" s="13" t="s">
        <v>34</v>
      </c>
      <c r="AX240" s="13" t="s">
        <v>73</v>
      </c>
      <c r="AY240" s="236" t="s">
        <v>129</v>
      </c>
    </row>
    <row r="241" s="13" customFormat="1">
      <c r="A241" s="13"/>
      <c r="B241" s="226"/>
      <c r="C241" s="227"/>
      <c r="D241" s="219" t="s">
        <v>142</v>
      </c>
      <c r="E241" s="228" t="s">
        <v>21</v>
      </c>
      <c r="F241" s="229" t="s">
        <v>320</v>
      </c>
      <c r="G241" s="227"/>
      <c r="H241" s="230">
        <v>45.5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142</v>
      </c>
      <c r="AU241" s="236" t="s">
        <v>83</v>
      </c>
      <c r="AV241" s="13" t="s">
        <v>83</v>
      </c>
      <c r="AW241" s="13" t="s">
        <v>34</v>
      </c>
      <c r="AX241" s="13" t="s">
        <v>73</v>
      </c>
      <c r="AY241" s="236" t="s">
        <v>129</v>
      </c>
    </row>
    <row r="242" s="13" customFormat="1">
      <c r="A242" s="13"/>
      <c r="B242" s="226"/>
      <c r="C242" s="227"/>
      <c r="D242" s="219" t="s">
        <v>142</v>
      </c>
      <c r="E242" s="228" t="s">
        <v>21</v>
      </c>
      <c r="F242" s="229" t="s">
        <v>321</v>
      </c>
      <c r="G242" s="227"/>
      <c r="H242" s="230">
        <v>48.5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142</v>
      </c>
      <c r="AU242" s="236" t="s">
        <v>83</v>
      </c>
      <c r="AV242" s="13" t="s">
        <v>83</v>
      </c>
      <c r="AW242" s="13" t="s">
        <v>34</v>
      </c>
      <c r="AX242" s="13" t="s">
        <v>73</v>
      </c>
      <c r="AY242" s="236" t="s">
        <v>129</v>
      </c>
    </row>
    <row r="243" s="13" customFormat="1">
      <c r="A243" s="13"/>
      <c r="B243" s="226"/>
      <c r="C243" s="227"/>
      <c r="D243" s="219" t="s">
        <v>142</v>
      </c>
      <c r="E243" s="228" t="s">
        <v>21</v>
      </c>
      <c r="F243" s="229" t="s">
        <v>322</v>
      </c>
      <c r="G243" s="227"/>
      <c r="H243" s="230">
        <v>47.5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142</v>
      </c>
      <c r="AU243" s="236" t="s">
        <v>83</v>
      </c>
      <c r="AV243" s="13" t="s">
        <v>83</v>
      </c>
      <c r="AW243" s="13" t="s">
        <v>34</v>
      </c>
      <c r="AX243" s="13" t="s">
        <v>73</v>
      </c>
      <c r="AY243" s="236" t="s">
        <v>129</v>
      </c>
    </row>
    <row r="244" s="13" customFormat="1">
      <c r="A244" s="13"/>
      <c r="B244" s="226"/>
      <c r="C244" s="227"/>
      <c r="D244" s="219" t="s">
        <v>142</v>
      </c>
      <c r="E244" s="228" t="s">
        <v>21</v>
      </c>
      <c r="F244" s="229" t="s">
        <v>323</v>
      </c>
      <c r="G244" s="227"/>
      <c r="H244" s="230">
        <v>47.5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142</v>
      </c>
      <c r="AU244" s="236" t="s">
        <v>83</v>
      </c>
      <c r="AV244" s="13" t="s">
        <v>83</v>
      </c>
      <c r="AW244" s="13" t="s">
        <v>34</v>
      </c>
      <c r="AX244" s="13" t="s">
        <v>73</v>
      </c>
      <c r="AY244" s="236" t="s">
        <v>129</v>
      </c>
    </row>
    <row r="245" s="13" customFormat="1">
      <c r="A245" s="13"/>
      <c r="B245" s="226"/>
      <c r="C245" s="227"/>
      <c r="D245" s="219" t="s">
        <v>142</v>
      </c>
      <c r="E245" s="228" t="s">
        <v>21</v>
      </c>
      <c r="F245" s="229" t="s">
        <v>324</v>
      </c>
      <c r="G245" s="227"/>
      <c r="H245" s="230">
        <v>46.5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142</v>
      </c>
      <c r="AU245" s="236" t="s">
        <v>83</v>
      </c>
      <c r="AV245" s="13" t="s">
        <v>83</v>
      </c>
      <c r="AW245" s="13" t="s">
        <v>34</v>
      </c>
      <c r="AX245" s="13" t="s">
        <v>73</v>
      </c>
      <c r="AY245" s="236" t="s">
        <v>129</v>
      </c>
    </row>
    <row r="246" s="13" customFormat="1">
      <c r="A246" s="13"/>
      <c r="B246" s="226"/>
      <c r="C246" s="227"/>
      <c r="D246" s="219" t="s">
        <v>142</v>
      </c>
      <c r="E246" s="228" t="s">
        <v>21</v>
      </c>
      <c r="F246" s="229" t="s">
        <v>325</v>
      </c>
      <c r="G246" s="227"/>
      <c r="H246" s="230">
        <v>41.5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142</v>
      </c>
      <c r="AU246" s="236" t="s">
        <v>83</v>
      </c>
      <c r="AV246" s="13" t="s">
        <v>83</v>
      </c>
      <c r="AW246" s="13" t="s">
        <v>34</v>
      </c>
      <c r="AX246" s="13" t="s">
        <v>73</v>
      </c>
      <c r="AY246" s="236" t="s">
        <v>129</v>
      </c>
    </row>
    <row r="247" s="13" customFormat="1">
      <c r="A247" s="13"/>
      <c r="B247" s="226"/>
      <c r="C247" s="227"/>
      <c r="D247" s="219" t="s">
        <v>142</v>
      </c>
      <c r="E247" s="228" t="s">
        <v>21</v>
      </c>
      <c r="F247" s="229" t="s">
        <v>326</v>
      </c>
      <c r="G247" s="227"/>
      <c r="H247" s="230">
        <v>42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142</v>
      </c>
      <c r="AU247" s="236" t="s">
        <v>83</v>
      </c>
      <c r="AV247" s="13" t="s">
        <v>83</v>
      </c>
      <c r="AW247" s="13" t="s">
        <v>34</v>
      </c>
      <c r="AX247" s="13" t="s">
        <v>73</v>
      </c>
      <c r="AY247" s="236" t="s">
        <v>129</v>
      </c>
    </row>
    <row r="248" s="13" customFormat="1">
      <c r="A248" s="13"/>
      <c r="B248" s="226"/>
      <c r="C248" s="227"/>
      <c r="D248" s="219" t="s">
        <v>142</v>
      </c>
      <c r="E248" s="228" t="s">
        <v>21</v>
      </c>
      <c r="F248" s="229" t="s">
        <v>327</v>
      </c>
      <c r="G248" s="227"/>
      <c r="H248" s="230">
        <v>43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142</v>
      </c>
      <c r="AU248" s="236" t="s">
        <v>83</v>
      </c>
      <c r="AV248" s="13" t="s">
        <v>83</v>
      </c>
      <c r="AW248" s="13" t="s">
        <v>34</v>
      </c>
      <c r="AX248" s="13" t="s">
        <v>73</v>
      </c>
      <c r="AY248" s="236" t="s">
        <v>129</v>
      </c>
    </row>
    <row r="249" s="13" customFormat="1">
      <c r="A249" s="13"/>
      <c r="B249" s="226"/>
      <c r="C249" s="227"/>
      <c r="D249" s="219" t="s">
        <v>142</v>
      </c>
      <c r="E249" s="228" t="s">
        <v>21</v>
      </c>
      <c r="F249" s="229" t="s">
        <v>328</v>
      </c>
      <c r="G249" s="227"/>
      <c r="H249" s="230">
        <v>51.5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142</v>
      </c>
      <c r="AU249" s="236" t="s">
        <v>83</v>
      </c>
      <c r="AV249" s="13" t="s">
        <v>83</v>
      </c>
      <c r="AW249" s="13" t="s">
        <v>34</v>
      </c>
      <c r="AX249" s="13" t="s">
        <v>73</v>
      </c>
      <c r="AY249" s="236" t="s">
        <v>129</v>
      </c>
    </row>
    <row r="250" s="13" customFormat="1">
      <c r="A250" s="13"/>
      <c r="B250" s="226"/>
      <c r="C250" s="227"/>
      <c r="D250" s="219" t="s">
        <v>142</v>
      </c>
      <c r="E250" s="228" t="s">
        <v>21</v>
      </c>
      <c r="F250" s="229" t="s">
        <v>329</v>
      </c>
      <c r="G250" s="227"/>
      <c r="H250" s="230">
        <v>53.5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142</v>
      </c>
      <c r="AU250" s="236" t="s">
        <v>83</v>
      </c>
      <c r="AV250" s="13" t="s">
        <v>83</v>
      </c>
      <c r="AW250" s="13" t="s">
        <v>34</v>
      </c>
      <c r="AX250" s="13" t="s">
        <v>73</v>
      </c>
      <c r="AY250" s="236" t="s">
        <v>129</v>
      </c>
    </row>
    <row r="251" s="13" customFormat="1">
      <c r="A251" s="13"/>
      <c r="B251" s="226"/>
      <c r="C251" s="227"/>
      <c r="D251" s="219" t="s">
        <v>142</v>
      </c>
      <c r="E251" s="228" t="s">
        <v>21</v>
      </c>
      <c r="F251" s="229" t="s">
        <v>330</v>
      </c>
      <c r="G251" s="227"/>
      <c r="H251" s="230">
        <v>42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142</v>
      </c>
      <c r="AU251" s="236" t="s">
        <v>83</v>
      </c>
      <c r="AV251" s="13" t="s">
        <v>83</v>
      </c>
      <c r="AW251" s="13" t="s">
        <v>34</v>
      </c>
      <c r="AX251" s="13" t="s">
        <v>73</v>
      </c>
      <c r="AY251" s="236" t="s">
        <v>129</v>
      </c>
    </row>
    <row r="252" s="13" customFormat="1">
      <c r="A252" s="13"/>
      <c r="B252" s="226"/>
      <c r="C252" s="227"/>
      <c r="D252" s="219" t="s">
        <v>142</v>
      </c>
      <c r="E252" s="228" t="s">
        <v>21</v>
      </c>
      <c r="F252" s="229" t="s">
        <v>331</v>
      </c>
      <c r="G252" s="227"/>
      <c r="H252" s="230">
        <v>39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142</v>
      </c>
      <c r="AU252" s="236" t="s">
        <v>83</v>
      </c>
      <c r="AV252" s="13" t="s">
        <v>83</v>
      </c>
      <c r="AW252" s="13" t="s">
        <v>34</v>
      </c>
      <c r="AX252" s="13" t="s">
        <v>73</v>
      </c>
      <c r="AY252" s="236" t="s">
        <v>129</v>
      </c>
    </row>
    <row r="253" s="13" customFormat="1">
      <c r="A253" s="13"/>
      <c r="B253" s="226"/>
      <c r="C253" s="227"/>
      <c r="D253" s="219" t="s">
        <v>142</v>
      </c>
      <c r="E253" s="228" t="s">
        <v>21</v>
      </c>
      <c r="F253" s="229" t="s">
        <v>332</v>
      </c>
      <c r="G253" s="227"/>
      <c r="H253" s="230">
        <v>48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142</v>
      </c>
      <c r="AU253" s="236" t="s">
        <v>83</v>
      </c>
      <c r="AV253" s="13" t="s">
        <v>83</v>
      </c>
      <c r="AW253" s="13" t="s">
        <v>34</v>
      </c>
      <c r="AX253" s="13" t="s">
        <v>73</v>
      </c>
      <c r="AY253" s="236" t="s">
        <v>129</v>
      </c>
    </row>
    <row r="254" s="13" customFormat="1">
      <c r="A254" s="13"/>
      <c r="B254" s="226"/>
      <c r="C254" s="227"/>
      <c r="D254" s="219" t="s">
        <v>142</v>
      </c>
      <c r="E254" s="228" t="s">
        <v>21</v>
      </c>
      <c r="F254" s="229" t="s">
        <v>333</v>
      </c>
      <c r="G254" s="227"/>
      <c r="H254" s="230">
        <v>55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142</v>
      </c>
      <c r="AU254" s="236" t="s">
        <v>83</v>
      </c>
      <c r="AV254" s="13" t="s">
        <v>83</v>
      </c>
      <c r="AW254" s="13" t="s">
        <v>34</v>
      </c>
      <c r="AX254" s="13" t="s">
        <v>73</v>
      </c>
      <c r="AY254" s="236" t="s">
        <v>129</v>
      </c>
    </row>
    <row r="255" s="13" customFormat="1">
      <c r="A255" s="13"/>
      <c r="B255" s="226"/>
      <c r="C255" s="227"/>
      <c r="D255" s="219" t="s">
        <v>142</v>
      </c>
      <c r="E255" s="228" t="s">
        <v>21</v>
      </c>
      <c r="F255" s="229" t="s">
        <v>334</v>
      </c>
      <c r="G255" s="227"/>
      <c r="H255" s="230">
        <v>48.5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142</v>
      </c>
      <c r="AU255" s="236" t="s">
        <v>83</v>
      </c>
      <c r="AV255" s="13" t="s">
        <v>83</v>
      </c>
      <c r="AW255" s="13" t="s">
        <v>34</v>
      </c>
      <c r="AX255" s="13" t="s">
        <v>73</v>
      </c>
      <c r="AY255" s="236" t="s">
        <v>129</v>
      </c>
    </row>
    <row r="256" s="13" customFormat="1">
      <c r="A256" s="13"/>
      <c r="B256" s="226"/>
      <c r="C256" s="227"/>
      <c r="D256" s="219" t="s">
        <v>142</v>
      </c>
      <c r="E256" s="228" t="s">
        <v>21</v>
      </c>
      <c r="F256" s="229" t="s">
        <v>335</v>
      </c>
      <c r="G256" s="227"/>
      <c r="H256" s="230">
        <v>43.5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142</v>
      </c>
      <c r="AU256" s="236" t="s">
        <v>83</v>
      </c>
      <c r="AV256" s="13" t="s">
        <v>83</v>
      </c>
      <c r="AW256" s="13" t="s">
        <v>34</v>
      </c>
      <c r="AX256" s="13" t="s">
        <v>73</v>
      </c>
      <c r="AY256" s="236" t="s">
        <v>129</v>
      </c>
    </row>
    <row r="257" s="13" customFormat="1">
      <c r="A257" s="13"/>
      <c r="B257" s="226"/>
      <c r="C257" s="227"/>
      <c r="D257" s="219" t="s">
        <v>142</v>
      </c>
      <c r="E257" s="228" t="s">
        <v>21</v>
      </c>
      <c r="F257" s="229" t="s">
        <v>336</v>
      </c>
      <c r="G257" s="227"/>
      <c r="H257" s="230">
        <v>41.5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142</v>
      </c>
      <c r="AU257" s="236" t="s">
        <v>83</v>
      </c>
      <c r="AV257" s="13" t="s">
        <v>83</v>
      </c>
      <c r="AW257" s="13" t="s">
        <v>34</v>
      </c>
      <c r="AX257" s="13" t="s">
        <v>73</v>
      </c>
      <c r="AY257" s="236" t="s">
        <v>129</v>
      </c>
    </row>
    <row r="258" s="13" customFormat="1">
      <c r="A258" s="13"/>
      <c r="B258" s="226"/>
      <c r="C258" s="227"/>
      <c r="D258" s="219" t="s">
        <v>142</v>
      </c>
      <c r="E258" s="228" t="s">
        <v>21</v>
      </c>
      <c r="F258" s="229" t="s">
        <v>337</v>
      </c>
      <c r="G258" s="227"/>
      <c r="H258" s="230">
        <v>35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142</v>
      </c>
      <c r="AU258" s="236" t="s">
        <v>83</v>
      </c>
      <c r="AV258" s="13" t="s">
        <v>83</v>
      </c>
      <c r="AW258" s="13" t="s">
        <v>34</v>
      </c>
      <c r="AX258" s="13" t="s">
        <v>73</v>
      </c>
      <c r="AY258" s="236" t="s">
        <v>129</v>
      </c>
    </row>
    <row r="259" s="13" customFormat="1">
      <c r="A259" s="13"/>
      <c r="B259" s="226"/>
      <c r="C259" s="227"/>
      <c r="D259" s="219" t="s">
        <v>142</v>
      </c>
      <c r="E259" s="228" t="s">
        <v>21</v>
      </c>
      <c r="F259" s="229" t="s">
        <v>338</v>
      </c>
      <c r="G259" s="227"/>
      <c r="H259" s="230">
        <v>35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142</v>
      </c>
      <c r="AU259" s="236" t="s">
        <v>83</v>
      </c>
      <c r="AV259" s="13" t="s">
        <v>83</v>
      </c>
      <c r="AW259" s="13" t="s">
        <v>34</v>
      </c>
      <c r="AX259" s="13" t="s">
        <v>73</v>
      </c>
      <c r="AY259" s="236" t="s">
        <v>129</v>
      </c>
    </row>
    <row r="260" s="13" customFormat="1">
      <c r="A260" s="13"/>
      <c r="B260" s="226"/>
      <c r="C260" s="227"/>
      <c r="D260" s="219" t="s">
        <v>142</v>
      </c>
      <c r="E260" s="228" t="s">
        <v>21</v>
      </c>
      <c r="F260" s="229" t="s">
        <v>339</v>
      </c>
      <c r="G260" s="227"/>
      <c r="H260" s="230">
        <v>38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142</v>
      </c>
      <c r="AU260" s="236" t="s">
        <v>83</v>
      </c>
      <c r="AV260" s="13" t="s">
        <v>83</v>
      </c>
      <c r="AW260" s="13" t="s">
        <v>34</v>
      </c>
      <c r="AX260" s="13" t="s">
        <v>73</v>
      </c>
      <c r="AY260" s="236" t="s">
        <v>129</v>
      </c>
    </row>
    <row r="261" s="13" customFormat="1">
      <c r="A261" s="13"/>
      <c r="B261" s="226"/>
      <c r="C261" s="227"/>
      <c r="D261" s="219" t="s">
        <v>142</v>
      </c>
      <c r="E261" s="228" t="s">
        <v>21</v>
      </c>
      <c r="F261" s="229" t="s">
        <v>340</v>
      </c>
      <c r="G261" s="227"/>
      <c r="H261" s="230">
        <v>46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142</v>
      </c>
      <c r="AU261" s="236" t="s">
        <v>83</v>
      </c>
      <c r="AV261" s="13" t="s">
        <v>83</v>
      </c>
      <c r="AW261" s="13" t="s">
        <v>34</v>
      </c>
      <c r="AX261" s="13" t="s">
        <v>73</v>
      </c>
      <c r="AY261" s="236" t="s">
        <v>129</v>
      </c>
    </row>
    <row r="262" s="13" customFormat="1">
      <c r="A262" s="13"/>
      <c r="B262" s="226"/>
      <c r="C262" s="227"/>
      <c r="D262" s="219" t="s">
        <v>142</v>
      </c>
      <c r="E262" s="228" t="s">
        <v>21</v>
      </c>
      <c r="F262" s="229" t="s">
        <v>341</v>
      </c>
      <c r="G262" s="227"/>
      <c r="H262" s="230">
        <v>36.049999999999997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142</v>
      </c>
      <c r="AU262" s="236" t="s">
        <v>83</v>
      </c>
      <c r="AV262" s="13" t="s">
        <v>83</v>
      </c>
      <c r="AW262" s="13" t="s">
        <v>34</v>
      </c>
      <c r="AX262" s="13" t="s">
        <v>73</v>
      </c>
      <c r="AY262" s="236" t="s">
        <v>129</v>
      </c>
    </row>
    <row r="263" s="14" customFormat="1">
      <c r="A263" s="14"/>
      <c r="B263" s="237"/>
      <c r="C263" s="238"/>
      <c r="D263" s="219" t="s">
        <v>142</v>
      </c>
      <c r="E263" s="239" t="s">
        <v>342</v>
      </c>
      <c r="F263" s="240" t="s">
        <v>144</v>
      </c>
      <c r="G263" s="238"/>
      <c r="H263" s="241">
        <v>3360.5500000000002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142</v>
      </c>
      <c r="AU263" s="247" t="s">
        <v>83</v>
      </c>
      <c r="AV263" s="14" t="s">
        <v>136</v>
      </c>
      <c r="AW263" s="14" t="s">
        <v>34</v>
      </c>
      <c r="AX263" s="14" t="s">
        <v>81</v>
      </c>
      <c r="AY263" s="247" t="s">
        <v>129</v>
      </c>
    </row>
    <row r="264" s="2" customFormat="1" ht="21.75" customHeight="1">
      <c r="A264" s="39"/>
      <c r="B264" s="40"/>
      <c r="C264" s="206" t="s">
        <v>343</v>
      </c>
      <c r="D264" s="206" t="s">
        <v>131</v>
      </c>
      <c r="E264" s="207" t="s">
        <v>344</v>
      </c>
      <c r="F264" s="208" t="s">
        <v>345</v>
      </c>
      <c r="G264" s="209" t="s">
        <v>251</v>
      </c>
      <c r="H264" s="210">
        <v>90</v>
      </c>
      <c r="I264" s="211"/>
      <c r="J264" s="212">
        <f>ROUND(I264*H264,2)</f>
        <v>0</v>
      </c>
      <c r="K264" s="208" t="s">
        <v>135</v>
      </c>
      <c r="L264" s="45"/>
      <c r="M264" s="213" t="s">
        <v>21</v>
      </c>
      <c r="N264" s="214" t="s">
        <v>44</v>
      </c>
      <c r="O264" s="85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7" t="s">
        <v>136</v>
      </c>
      <c r="AT264" s="217" t="s">
        <v>131</v>
      </c>
      <c r="AU264" s="217" t="s">
        <v>83</v>
      </c>
      <c r="AY264" s="18" t="s">
        <v>129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81</v>
      </c>
      <c r="BK264" s="218">
        <f>ROUND(I264*H264,2)</f>
        <v>0</v>
      </c>
      <c r="BL264" s="18" t="s">
        <v>136</v>
      </c>
      <c r="BM264" s="217" t="s">
        <v>346</v>
      </c>
    </row>
    <row r="265" s="2" customFormat="1">
      <c r="A265" s="39"/>
      <c r="B265" s="40"/>
      <c r="C265" s="41"/>
      <c r="D265" s="219" t="s">
        <v>138</v>
      </c>
      <c r="E265" s="41"/>
      <c r="F265" s="220" t="s">
        <v>347</v>
      </c>
      <c r="G265" s="41"/>
      <c r="H265" s="41"/>
      <c r="I265" s="221"/>
      <c r="J265" s="41"/>
      <c r="K265" s="41"/>
      <c r="L265" s="45"/>
      <c r="M265" s="222"/>
      <c r="N265" s="223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138</v>
      </c>
      <c r="AU265" s="18" t="s">
        <v>83</v>
      </c>
    </row>
    <row r="266" s="2" customFormat="1">
      <c r="A266" s="39"/>
      <c r="B266" s="40"/>
      <c r="C266" s="41"/>
      <c r="D266" s="224" t="s">
        <v>140</v>
      </c>
      <c r="E266" s="41"/>
      <c r="F266" s="225" t="s">
        <v>348</v>
      </c>
      <c r="G266" s="41"/>
      <c r="H266" s="41"/>
      <c r="I266" s="221"/>
      <c r="J266" s="41"/>
      <c r="K266" s="41"/>
      <c r="L266" s="45"/>
      <c r="M266" s="222"/>
      <c r="N266" s="223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140</v>
      </c>
      <c r="AU266" s="18" t="s">
        <v>83</v>
      </c>
    </row>
    <row r="267" s="13" customFormat="1">
      <c r="A267" s="13"/>
      <c r="B267" s="226"/>
      <c r="C267" s="227"/>
      <c r="D267" s="219" t="s">
        <v>142</v>
      </c>
      <c r="E267" s="228" t="s">
        <v>21</v>
      </c>
      <c r="F267" s="229" t="s">
        <v>349</v>
      </c>
      <c r="G267" s="227"/>
      <c r="H267" s="230">
        <v>90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142</v>
      </c>
      <c r="AU267" s="236" t="s">
        <v>83</v>
      </c>
      <c r="AV267" s="13" t="s">
        <v>83</v>
      </c>
      <c r="AW267" s="13" t="s">
        <v>34</v>
      </c>
      <c r="AX267" s="13" t="s">
        <v>73</v>
      </c>
      <c r="AY267" s="236" t="s">
        <v>129</v>
      </c>
    </row>
    <row r="268" s="14" customFormat="1">
      <c r="A268" s="14"/>
      <c r="B268" s="237"/>
      <c r="C268" s="238"/>
      <c r="D268" s="219" t="s">
        <v>142</v>
      </c>
      <c r="E268" s="239" t="s">
        <v>21</v>
      </c>
      <c r="F268" s="240" t="s">
        <v>144</v>
      </c>
      <c r="G268" s="238"/>
      <c r="H268" s="241">
        <v>90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142</v>
      </c>
      <c r="AU268" s="247" t="s">
        <v>83</v>
      </c>
      <c r="AV268" s="14" t="s">
        <v>136</v>
      </c>
      <c r="AW268" s="14" t="s">
        <v>34</v>
      </c>
      <c r="AX268" s="14" t="s">
        <v>81</v>
      </c>
      <c r="AY268" s="247" t="s">
        <v>129</v>
      </c>
    </row>
    <row r="269" s="2" customFormat="1" ht="16.5" customHeight="1">
      <c r="A269" s="39"/>
      <c r="B269" s="40"/>
      <c r="C269" s="206" t="s">
        <v>350</v>
      </c>
      <c r="D269" s="206" t="s">
        <v>131</v>
      </c>
      <c r="E269" s="207" t="s">
        <v>351</v>
      </c>
      <c r="F269" s="208" t="s">
        <v>352</v>
      </c>
      <c r="G269" s="209" t="s">
        <v>251</v>
      </c>
      <c r="H269" s="210">
        <v>121.913</v>
      </c>
      <c r="I269" s="211"/>
      <c r="J269" s="212">
        <f>ROUND(I269*H269,2)</f>
        <v>0</v>
      </c>
      <c r="K269" s="208" t="s">
        <v>135</v>
      </c>
      <c r="L269" s="45"/>
      <c r="M269" s="213" t="s">
        <v>21</v>
      </c>
      <c r="N269" s="214" t="s">
        <v>44</v>
      </c>
      <c r="O269" s="85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7" t="s">
        <v>136</v>
      </c>
      <c r="AT269" s="217" t="s">
        <v>131</v>
      </c>
      <c r="AU269" s="217" t="s">
        <v>83</v>
      </c>
      <c r="AY269" s="18" t="s">
        <v>129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81</v>
      </c>
      <c r="BK269" s="218">
        <f>ROUND(I269*H269,2)</f>
        <v>0</v>
      </c>
      <c r="BL269" s="18" t="s">
        <v>136</v>
      </c>
      <c r="BM269" s="217" t="s">
        <v>353</v>
      </c>
    </row>
    <row r="270" s="2" customFormat="1">
      <c r="A270" s="39"/>
      <c r="B270" s="40"/>
      <c r="C270" s="41"/>
      <c r="D270" s="219" t="s">
        <v>138</v>
      </c>
      <c r="E270" s="41"/>
      <c r="F270" s="220" t="s">
        <v>354</v>
      </c>
      <c r="G270" s="41"/>
      <c r="H270" s="41"/>
      <c r="I270" s="221"/>
      <c r="J270" s="41"/>
      <c r="K270" s="41"/>
      <c r="L270" s="45"/>
      <c r="M270" s="222"/>
      <c r="N270" s="223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138</v>
      </c>
      <c r="AU270" s="18" t="s">
        <v>83</v>
      </c>
    </row>
    <row r="271" s="2" customFormat="1">
      <c r="A271" s="39"/>
      <c r="B271" s="40"/>
      <c r="C271" s="41"/>
      <c r="D271" s="224" t="s">
        <v>140</v>
      </c>
      <c r="E271" s="41"/>
      <c r="F271" s="225" t="s">
        <v>355</v>
      </c>
      <c r="G271" s="41"/>
      <c r="H271" s="41"/>
      <c r="I271" s="221"/>
      <c r="J271" s="41"/>
      <c r="K271" s="41"/>
      <c r="L271" s="45"/>
      <c r="M271" s="222"/>
      <c r="N271" s="223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140</v>
      </c>
      <c r="AU271" s="18" t="s">
        <v>83</v>
      </c>
    </row>
    <row r="272" s="13" customFormat="1">
      <c r="A272" s="13"/>
      <c r="B272" s="226"/>
      <c r="C272" s="227"/>
      <c r="D272" s="219" t="s">
        <v>142</v>
      </c>
      <c r="E272" s="228" t="s">
        <v>21</v>
      </c>
      <c r="F272" s="229" t="s">
        <v>356</v>
      </c>
      <c r="G272" s="227"/>
      <c r="H272" s="230">
        <v>121.913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142</v>
      </c>
      <c r="AU272" s="236" t="s">
        <v>83</v>
      </c>
      <c r="AV272" s="13" t="s">
        <v>83</v>
      </c>
      <c r="AW272" s="13" t="s">
        <v>34</v>
      </c>
      <c r="AX272" s="13" t="s">
        <v>73</v>
      </c>
      <c r="AY272" s="236" t="s">
        <v>129</v>
      </c>
    </row>
    <row r="273" s="14" customFormat="1">
      <c r="A273" s="14"/>
      <c r="B273" s="237"/>
      <c r="C273" s="238"/>
      <c r="D273" s="219" t="s">
        <v>142</v>
      </c>
      <c r="E273" s="239" t="s">
        <v>21</v>
      </c>
      <c r="F273" s="240" t="s">
        <v>144</v>
      </c>
      <c r="G273" s="238"/>
      <c r="H273" s="241">
        <v>121.913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142</v>
      </c>
      <c r="AU273" s="247" t="s">
        <v>83</v>
      </c>
      <c r="AV273" s="14" t="s">
        <v>136</v>
      </c>
      <c r="AW273" s="14" t="s">
        <v>34</v>
      </c>
      <c r="AX273" s="14" t="s">
        <v>81</v>
      </c>
      <c r="AY273" s="247" t="s">
        <v>129</v>
      </c>
    </row>
    <row r="274" s="2" customFormat="1" ht="16.5" customHeight="1">
      <c r="A274" s="39"/>
      <c r="B274" s="40"/>
      <c r="C274" s="206" t="s">
        <v>7</v>
      </c>
      <c r="D274" s="206" t="s">
        <v>131</v>
      </c>
      <c r="E274" s="207" t="s">
        <v>357</v>
      </c>
      <c r="F274" s="208" t="s">
        <v>358</v>
      </c>
      <c r="G274" s="209" t="s">
        <v>251</v>
      </c>
      <c r="H274" s="210">
        <v>21.975000000000001</v>
      </c>
      <c r="I274" s="211"/>
      <c r="J274" s="212">
        <f>ROUND(I274*H274,2)</f>
        <v>0</v>
      </c>
      <c r="K274" s="208" t="s">
        <v>135</v>
      </c>
      <c r="L274" s="45"/>
      <c r="M274" s="213" t="s">
        <v>21</v>
      </c>
      <c r="N274" s="214" t="s">
        <v>44</v>
      </c>
      <c r="O274" s="85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7" t="s">
        <v>136</v>
      </c>
      <c r="AT274" s="217" t="s">
        <v>131</v>
      </c>
      <c r="AU274" s="217" t="s">
        <v>83</v>
      </c>
      <c r="AY274" s="18" t="s">
        <v>129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81</v>
      </c>
      <c r="BK274" s="218">
        <f>ROUND(I274*H274,2)</f>
        <v>0</v>
      </c>
      <c r="BL274" s="18" t="s">
        <v>136</v>
      </c>
      <c r="BM274" s="217" t="s">
        <v>359</v>
      </c>
    </row>
    <row r="275" s="2" customFormat="1">
      <c r="A275" s="39"/>
      <c r="B275" s="40"/>
      <c r="C275" s="41"/>
      <c r="D275" s="219" t="s">
        <v>138</v>
      </c>
      <c r="E275" s="41"/>
      <c r="F275" s="220" t="s">
        <v>360</v>
      </c>
      <c r="G275" s="41"/>
      <c r="H275" s="41"/>
      <c r="I275" s="221"/>
      <c r="J275" s="41"/>
      <c r="K275" s="41"/>
      <c r="L275" s="45"/>
      <c r="M275" s="222"/>
      <c r="N275" s="223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138</v>
      </c>
      <c r="AU275" s="18" t="s">
        <v>83</v>
      </c>
    </row>
    <row r="276" s="2" customFormat="1">
      <c r="A276" s="39"/>
      <c r="B276" s="40"/>
      <c r="C276" s="41"/>
      <c r="D276" s="224" t="s">
        <v>140</v>
      </c>
      <c r="E276" s="41"/>
      <c r="F276" s="225" t="s">
        <v>361</v>
      </c>
      <c r="G276" s="41"/>
      <c r="H276" s="41"/>
      <c r="I276" s="221"/>
      <c r="J276" s="41"/>
      <c r="K276" s="41"/>
      <c r="L276" s="45"/>
      <c r="M276" s="222"/>
      <c r="N276" s="223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140</v>
      </c>
      <c r="AU276" s="18" t="s">
        <v>83</v>
      </c>
    </row>
    <row r="277" s="13" customFormat="1">
      <c r="A277" s="13"/>
      <c r="B277" s="226"/>
      <c r="C277" s="227"/>
      <c r="D277" s="219" t="s">
        <v>142</v>
      </c>
      <c r="E277" s="228" t="s">
        <v>21</v>
      </c>
      <c r="F277" s="229" t="s">
        <v>362</v>
      </c>
      <c r="G277" s="227"/>
      <c r="H277" s="230">
        <v>18.600000000000001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142</v>
      </c>
      <c r="AU277" s="236" t="s">
        <v>83</v>
      </c>
      <c r="AV277" s="13" t="s">
        <v>83</v>
      </c>
      <c r="AW277" s="13" t="s">
        <v>34</v>
      </c>
      <c r="AX277" s="13" t="s">
        <v>73</v>
      </c>
      <c r="AY277" s="236" t="s">
        <v>129</v>
      </c>
    </row>
    <row r="278" s="13" customFormat="1">
      <c r="A278" s="13"/>
      <c r="B278" s="226"/>
      <c r="C278" s="227"/>
      <c r="D278" s="219" t="s">
        <v>142</v>
      </c>
      <c r="E278" s="228" t="s">
        <v>21</v>
      </c>
      <c r="F278" s="229" t="s">
        <v>363</v>
      </c>
      <c r="G278" s="227"/>
      <c r="H278" s="230">
        <v>3.375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142</v>
      </c>
      <c r="AU278" s="236" t="s">
        <v>83</v>
      </c>
      <c r="AV278" s="13" t="s">
        <v>83</v>
      </c>
      <c r="AW278" s="13" t="s">
        <v>34</v>
      </c>
      <c r="AX278" s="13" t="s">
        <v>73</v>
      </c>
      <c r="AY278" s="236" t="s">
        <v>129</v>
      </c>
    </row>
    <row r="279" s="14" customFormat="1">
      <c r="A279" s="14"/>
      <c r="B279" s="237"/>
      <c r="C279" s="238"/>
      <c r="D279" s="219" t="s">
        <v>142</v>
      </c>
      <c r="E279" s="239" t="s">
        <v>21</v>
      </c>
      <c r="F279" s="240" t="s">
        <v>144</v>
      </c>
      <c r="G279" s="238"/>
      <c r="H279" s="241">
        <v>21.975000000000001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142</v>
      </c>
      <c r="AU279" s="247" t="s">
        <v>83</v>
      </c>
      <c r="AV279" s="14" t="s">
        <v>136</v>
      </c>
      <c r="AW279" s="14" t="s">
        <v>34</v>
      </c>
      <c r="AX279" s="14" t="s">
        <v>81</v>
      </c>
      <c r="AY279" s="247" t="s">
        <v>129</v>
      </c>
    </row>
    <row r="280" s="2" customFormat="1" ht="16.5" customHeight="1">
      <c r="A280" s="39"/>
      <c r="B280" s="40"/>
      <c r="C280" s="206" t="s">
        <v>364</v>
      </c>
      <c r="D280" s="206" t="s">
        <v>131</v>
      </c>
      <c r="E280" s="207" t="s">
        <v>365</v>
      </c>
      <c r="F280" s="208" t="s">
        <v>366</v>
      </c>
      <c r="G280" s="209" t="s">
        <v>154</v>
      </c>
      <c r="H280" s="210">
        <v>4</v>
      </c>
      <c r="I280" s="211"/>
      <c r="J280" s="212">
        <f>ROUND(I280*H280,2)</f>
        <v>0</v>
      </c>
      <c r="K280" s="208" t="s">
        <v>135</v>
      </c>
      <c r="L280" s="45"/>
      <c r="M280" s="213" t="s">
        <v>21</v>
      </c>
      <c r="N280" s="214" t="s">
        <v>44</v>
      </c>
      <c r="O280" s="85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7" t="s">
        <v>136</v>
      </c>
      <c r="AT280" s="217" t="s">
        <v>131</v>
      </c>
      <c r="AU280" s="217" t="s">
        <v>83</v>
      </c>
      <c r="AY280" s="18" t="s">
        <v>129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8" t="s">
        <v>81</v>
      </c>
      <c r="BK280" s="218">
        <f>ROUND(I280*H280,2)</f>
        <v>0</v>
      </c>
      <c r="BL280" s="18" t="s">
        <v>136</v>
      </c>
      <c r="BM280" s="217" t="s">
        <v>367</v>
      </c>
    </row>
    <row r="281" s="2" customFormat="1">
      <c r="A281" s="39"/>
      <c r="B281" s="40"/>
      <c r="C281" s="41"/>
      <c r="D281" s="219" t="s">
        <v>138</v>
      </c>
      <c r="E281" s="41"/>
      <c r="F281" s="220" t="s">
        <v>368</v>
      </c>
      <c r="G281" s="41"/>
      <c r="H281" s="41"/>
      <c r="I281" s="221"/>
      <c r="J281" s="41"/>
      <c r="K281" s="41"/>
      <c r="L281" s="45"/>
      <c r="M281" s="222"/>
      <c r="N281" s="223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138</v>
      </c>
      <c r="AU281" s="18" t="s">
        <v>83</v>
      </c>
    </row>
    <row r="282" s="2" customFormat="1">
      <c r="A282" s="39"/>
      <c r="B282" s="40"/>
      <c r="C282" s="41"/>
      <c r="D282" s="224" t="s">
        <v>140</v>
      </c>
      <c r="E282" s="41"/>
      <c r="F282" s="225" t="s">
        <v>369</v>
      </c>
      <c r="G282" s="41"/>
      <c r="H282" s="41"/>
      <c r="I282" s="221"/>
      <c r="J282" s="41"/>
      <c r="K282" s="41"/>
      <c r="L282" s="45"/>
      <c r="M282" s="222"/>
      <c r="N282" s="223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140</v>
      </c>
      <c r="AU282" s="18" t="s">
        <v>83</v>
      </c>
    </row>
    <row r="283" s="13" customFormat="1">
      <c r="A283" s="13"/>
      <c r="B283" s="226"/>
      <c r="C283" s="227"/>
      <c r="D283" s="219" t="s">
        <v>142</v>
      </c>
      <c r="E283" s="228" t="s">
        <v>21</v>
      </c>
      <c r="F283" s="229" t="s">
        <v>370</v>
      </c>
      <c r="G283" s="227"/>
      <c r="H283" s="230">
        <v>4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142</v>
      </c>
      <c r="AU283" s="236" t="s">
        <v>83</v>
      </c>
      <c r="AV283" s="13" t="s">
        <v>83</v>
      </c>
      <c r="AW283" s="13" t="s">
        <v>34</v>
      </c>
      <c r="AX283" s="13" t="s">
        <v>73</v>
      </c>
      <c r="AY283" s="236" t="s">
        <v>129</v>
      </c>
    </row>
    <row r="284" s="14" customFormat="1">
      <c r="A284" s="14"/>
      <c r="B284" s="237"/>
      <c r="C284" s="238"/>
      <c r="D284" s="219" t="s">
        <v>142</v>
      </c>
      <c r="E284" s="239" t="s">
        <v>21</v>
      </c>
      <c r="F284" s="240" t="s">
        <v>144</v>
      </c>
      <c r="G284" s="238"/>
      <c r="H284" s="241">
        <v>4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142</v>
      </c>
      <c r="AU284" s="247" t="s">
        <v>83</v>
      </c>
      <c r="AV284" s="14" t="s">
        <v>136</v>
      </c>
      <c r="AW284" s="14" t="s">
        <v>34</v>
      </c>
      <c r="AX284" s="14" t="s">
        <v>81</v>
      </c>
      <c r="AY284" s="247" t="s">
        <v>129</v>
      </c>
    </row>
    <row r="285" s="2" customFormat="1" ht="16.5" customHeight="1">
      <c r="A285" s="39"/>
      <c r="B285" s="40"/>
      <c r="C285" s="206" t="s">
        <v>371</v>
      </c>
      <c r="D285" s="206" t="s">
        <v>131</v>
      </c>
      <c r="E285" s="207" t="s">
        <v>372</v>
      </c>
      <c r="F285" s="208" t="s">
        <v>373</v>
      </c>
      <c r="G285" s="209" t="s">
        <v>154</v>
      </c>
      <c r="H285" s="210">
        <v>2</v>
      </c>
      <c r="I285" s="211"/>
      <c r="J285" s="212">
        <f>ROUND(I285*H285,2)</f>
        <v>0</v>
      </c>
      <c r="K285" s="208" t="s">
        <v>135</v>
      </c>
      <c r="L285" s="45"/>
      <c r="M285" s="213" t="s">
        <v>21</v>
      </c>
      <c r="N285" s="214" t="s">
        <v>44</v>
      </c>
      <c r="O285" s="85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7" t="s">
        <v>136</v>
      </c>
      <c r="AT285" s="217" t="s">
        <v>131</v>
      </c>
      <c r="AU285" s="217" t="s">
        <v>83</v>
      </c>
      <c r="AY285" s="18" t="s">
        <v>129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8" t="s">
        <v>81</v>
      </c>
      <c r="BK285" s="218">
        <f>ROUND(I285*H285,2)</f>
        <v>0</v>
      </c>
      <c r="BL285" s="18" t="s">
        <v>136</v>
      </c>
      <c r="BM285" s="217" t="s">
        <v>374</v>
      </c>
    </row>
    <row r="286" s="2" customFormat="1">
      <c r="A286" s="39"/>
      <c r="B286" s="40"/>
      <c r="C286" s="41"/>
      <c r="D286" s="219" t="s">
        <v>138</v>
      </c>
      <c r="E286" s="41"/>
      <c r="F286" s="220" t="s">
        <v>375</v>
      </c>
      <c r="G286" s="41"/>
      <c r="H286" s="41"/>
      <c r="I286" s="221"/>
      <c r="J286" s="41"/>
      <c r="K286" s="41"/>
      <c r="L286" s="45"/>
      <c r="M286" s="222"/>
      <c r="N286" s="223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138</v>
      </c>
      <c r="AU286" s="18" t="s">
        <v>83</v>
      </c>
    </row>
    <row r="287" s="2" customFormat="1">
      <c r="A287" s="39"/>
      <c r="B287" s="40"/>
      <c r="C287" s="41"/>
      <c r="D287" s="224" t="s">
        <v>140</v>
      </c>
      <c r="E287" s="41"/>
      <c r="F287" s="225" t="s">
        <v>376</v>
      </c>
      <c r="G287" s="41"/>
      <c r="H287" s="41"/>
      <c r="I287" s="221"/>
      <c r="J287" s="41"/>
      <c r="K287" s="41"/>
      <c r="L287" s="45"/>
      <c r="M287" s="222"/>
      <c r="N287" s="223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140</v>
      </c>
      <c r="AU287" s="18" t="s">
        <v>83</v>
      </c>
    </row>
    <row r="288" s="13" customFormat="1">
      <c r="A288" s="13"/>
      <c r="B288" s="226"/>
      <c r="C288" s="227"/>
      <c r="D288" s="219" t="s">
        <v>142</v>
      </c>
      <c r="E288" s="228" t="s">
        <v>21</v>
      </c>
      <c r="F288" s="229" t="s">
        <v>377</v>
      </c>
      <c r="G288" s="227"/>
      <c r="H288" s="230">
        <v>2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142</v>
      </c>
      <c r="AU288" s="236" t="s">
        <v>83</v>
      </c>
      <c r="AV288" s="13" t="s">
        <v>83</v>
      </c>
      <c r="AW288" s="13" t="s">
        <v>34</v>
      </c>
      <c r="AX288" s="13" t="s">
        <v>73</v>
      </c>
      <c r="AY288" s="236" t="s">
        <v>129</v>
      </c>
    </row>
    <row r="289" s="14" customFormat="1">
      <c r="A289" s="14"/>
      <c r="B289" s="237"/>
      <c r="C289" s="238"/>
      <c r="D289" s="219" t="s">
        <v>142</v>
      </c>
      <c r="E289" s="239" t="s">
        <v>21</v>
      </c>
      <c r="F289" s="240" t="s">
        <v>144</v>
      </c>
      <c r="G289" s="238"/>
      <c r="H289" s="241">
        <v>2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142</v>
      </c>
      <c r="AU289" s="247" t="s">
        <v>83</v>
      </c>
      <c r="AV289" s="14" t="s">
        <v>136</v>
      </c>
      <c r="AW289" s="14" t="s">
        <v>34</v>
      </c>
      <c r="AX289" s="14" t="s">
        <v>81</v>
      </c>
      <c r="AY289" s="247" t="s">
        <v>129</v>
      </c>
    </row>
    <row r="290" s="2" customFormat="1" ht="16.5" customHeight="1">
      <c r="A290" s="39"/>
      <c r="B290" s="40"/>
      <c r="C290" s="206" t="s">
        <v>378</v>
      </c>
      <c r="D290" s="206" t="s">
        <v>131</v>
      </c>
      <c r="E290" s="207" t="s">
        <v>379</v>
      </c>
      <c r="F290" s="208" t="s">
        <v>380</v>
      </c>
      <c r="G290" s="209" t="s">
        <v>154</v>
      </c>
      <c r="H290" s="210">
        <v>4</v>
      </c>
      <c r="I290" s="211"/>
      <c r="J290" s="212">
        <f>ROUND(I290*H290,2)</f>
        <v>0</v>
      </c>
      <c r="K290" s="208" t="s">
        <v>135</v>
      </c>
      <c r="L290" s="45"/>
      <c r="M290" s="213" t="s">
        <v>21</v>
      </c>
      <c r="N290" s="214" t="s">
        <v>44</v>
      </c>
      <c r="O290" s="85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7" t="s">
        <v>136</v>
      </c>
      <c r="AT290" s="217" t="s">
        <v>131</v>
      </c>
      <c r="AU290" s="217" t="s">
        <v>83</v>
      </c>
      <c r="AY290" s="18" t="s">
        <v>129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8" t="s">
        <v>81</v>
      </c>
      <c r="BK290" s="218">
        <f>ROUND(I290*H290,2)</f>
        <v>0</v>
      </c>
      <c r="BL290" s="18" t="s">
        <v>136</v>
      </c>
      <c r="BM290" s="217" t="s">
        <v>381</v>
      </c>
    </row>
    <row r="291" s="2" customFormat="1">
      <c r="A291" s="39"/>
      <c r="B291" s="40"/>
      <c r="C291" s="41"/>
      <c r="D291" s="219" t="s">
        <v>138</v>
      </c>
      <c r="E291" s="41"/>
      <c r="F291" s="220" t="s">
        <v>382</v>
      </c>
      <c r="G291" s="41"/>
      <c r="H291" s="41"/>
      <c r="I291" s="221"/>
      <c r="J291" s="41"/>
      <c r="K291" s="41"/>
      <c r="L291" s="45"/>
      <c r="M291" s="222"/>
      <c r="N291" s="223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138</v>
      </c>
      <c r="AU291" s="18" t="s">
        <v>83</v>
      </c>
    </row>
    <row r="292" s="2" customFormat="1">
      <c r="A292" s="39"/>
      <c r="B292" s="40"/>
      <c r="C292" s="41"/>
      <c r="D292" s="224" t="s">
        <v>140</v>
      </c>
      <c r="E292" s="41"/>
      <c r="F292" s="225" t="s">
        <v>383</v>
      </c>
      <c r="G292" s="41"/>
      <c r="H292" s="41"/>
      <c r="I292" s="221"/>
      <c r="J292" s="41"/>
      <c r="K292" s="41"/>
      <c r="L292" s="45"/>
      <c r="M292" s="222"/>
      <c r="N292" s="223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140</v>
      </c>
      <c r="AU292" s="18" t="s">
        <v>83</v>
      </c>
    </row>
    <row r="293" s="13" customFormat="1">
      <c r="A293" s="13"/>
      <c r="B293" s="226"/>
      <c r="C293" s="227"/>
      <c r="D293" s="219" t="s">
        <v>142</v>
      </c>
      <c r="E293" s="228" t="s">
        <v>21</v>
      </c>
      <c r="F293" s="229" t="s">
        <v>370</v>
      </c>
      <c r="G293" s="227"/>
      <c r="H293" s="230">
        <v>4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142</v>
      </c>
      <c r="AU293" s="236" t="s">
        <v>83</v>
      </c>
      <c r="AV293" s="13" t="s">
        <v>83</v>
      </c>
      <c r="AW293" s="13" t="s">
        <v>34</v>
      </c>
      <c r="AX293" s="13" t="s">
        <v>73</v>
      </c>
      <c r="AY293" s="236" t="s">
        <v>129</v>
      </c>
    </row>
    <row r="294" s="14" customFormat="1">
      <c r="A294" s="14"/>
      <c r="B294" s="237"/>
      <c r="C294" s="238"/>
      <c r="D294" s="219" t="s">
        <v>142</v>
      </c>
      <c r="E294" s="239" t="s">
        <v>21</v>
      </c>
      <c r="F294" s="240" t="s">
        <v>144</v>
      </c>
      <c r="G294" s="238"/>
      <c r="H294" s="241">
        <v>4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142</v>
      </c>
      <c r="AU294" s="247" t="s">
        <v>83</v>
      </c>
      <c r="AV294" s="14" t="s">
        <v>136</v>
      </c>
      <c r="AW294" s="14" t="s">
        <v>34</v>
      </c>
      <c r="AX294" s="14" t="s">
        <v>81</v>
      </c>
      <c r="AY294" s="247" t="s">
        <v>129</v>
      </c>
    </row>
    <row r="295" s="2" customFormat="1" ht="16.5" customHeight="1">
      <c r="A295" s="39"/>
      <c r="B295" s="40"/>
      <c r="C295" s="206" t="s">
        <v>384</v>
      </c>
      <c r="D295" s="206" t="s">
        <v>131</v>
      </c>
      <c r="E295" s="207" t="s">
        <v>385</v>
      </c>
      <c r="F295" s="208" t="s">
        <v>386</v>
      </c>
      <c r="G295" s="209" t="s">
        <v>154</v>
      </c>
      <c r="H295" s="210">
        <v>2</v>
      </c>
      <c r="I295" s="211"/>
      <c r="J295" s="212">
        <f>ROUND(I295*H295,2)</f>
        <v>0</v>
      </c>
      <c r="K295" s="208" t="s">
        <v>135</v>
      </c>
      <c r="L295" s="45"/>
      <c r="M295" s="213" t="s">
        <v>21</v>
      </c>
      <c r="N295" s="214" t="s">
        <v>44</v>
      </c>
      <c r="O295" s="85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7" t="s">
        <v>136</v>
      </c>
      <c r="AT295" s="217" t="s">
        <v>131</v>
      </c>
      <c r="AU295" s="217" t="s">
        <v>83</v>
      </c>
      <c r="AY295" s="18" t="s">
        <v>129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8" t="s">
        <v>81</v>
      </c>
      <c r="BK295" s="218">
        <f>ROUND(I295*H295,2)</f>
        <v>0</v>
      </c>
      <c r="BL295" s="18" t="s">
        <v>136</v>
      </c>
      <c r="BM295" s="217" t="s">
        <v>387</v>
      </c>
    </row>
    <row r="296" s="2" customFormat="1">
      <c r="A296" s="39"/>
      <c r="B296" s="40"/>
      <c r="C296" s="41"/>
      <c r="D296" s="219" t="s">
        <v>138</v>
      </c>
      <c r="E296" s="41"/>
      <c r="F296" s="220" t="s">
        <v>388</v>
      </c>
      <c r="G296" s="41"/>
      <c r="H296" s="41"/>
      <c r="I296" s="221"/>
      <c r="J296" s="41"/>
      <c r="K296" s="41"/>
      <c r="L296" s="45"/>
      <c r="M296" s="222"/>
      <c r="N296" s="223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138</v>
      </c>
      <c r="AU296" s="18" t="s">
        <v>83</v>
      </c>
    </row>
    <row r="297" s="2" customFormat="1">
      <c r="A297" s="39"/>
      <c r="B297" s="40"/>
      <c r="C297" s="41"/>
      <c r="D297" s="224" t="s">
        <v>140</v>
      </c>
      <c r="E297" s="41"/>
      <c r="F297" s="225" t="s">
        <v>389</v>
      </c>
      <c r="G297" s="41"/>
      <c r="H297" s="41"/>
      <c r="I297" s="221"/>
      <c r="J297" s="41"/>
      <c r="K297" s="41"/>
      <c r="L297" s="45"/>
      <c r="M297" s="222"/>
      <c r="N297" s="223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140</v>
      </c>
      <c r="AU297" s="18" t="s">
        <v>83</v>
      </c>
    </row>
    <row r="298" s="13" customFormat="1">
      <c r="A298" s="13"/>
      <c r="B298" s="226"/>
      <c r="C298" s="227"/>
      <c r="D298" s="219" t="s">
        <v>142</v>
      </c>
      <c r="E298" s="228" t="s">
        <v>21</v>
      </c>
      <c r="F298" s="229" t="s">
        <v>390</v>
      </c>
      <c r="G298" s="227"/>
      <c r="H298" s="230">
        <v>2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142</v>
      </c>
      <c r="AU298" s="236" t="s">
        <v>83</v>
      </c>
      <c r="AV298" s="13" t="s">
        <v>83</v>
      </c>
      <c r="AW298" s="13" t="s">
        <v>34</v>
      </c>
      <c r="AX298" s="13" t="s">
        <v>73</v>
      </c>
      <c r="AY298" s="236" t="s">
        <v>129</v>
      </c>
    </row>
    <row r="299" s="14" customFormat="1">
      <c r="A299" s="14"/>
      <c r="B299" s="237"/>
      <c r="C299" s="238"/>
      <c r="D299" s="219" t="s">
        <v>142</v>
      </c>
      <c r="E299" s="239" t="s">
        <v>21</v>
      </c>
      <c r="F299" s="240" t="s">
        <v>144</v>
      </c>
      <c r="G299" s="238"/>
      <c r="H299" s="241">
        <v>2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142</v>
      </c>
      <c r="AU299" s="247" t="s">
        <v>83</v>
      </c>
      <c r="AV299" s="14" t="s">
        <v>136</v>
      </c>
      <c r="AW299" s="14" t="s">
        <v>34</v>
      </c>
      <c r="AX299" s="14" t="s">
        <v>81</v>
      </c>
      <c r="AY299" s="247" t="s">
        <v>129</v>
      </c>
    </row>
    <row r="300" s="2" customFormat="1" ht="16.5" customHeight="1">
      <c r="A300" s="39"/>
      <c r="B300" s="40"/>
      <c r="C300" s="206" t="s">
        <v>391</v>
      </c>
      <c r="D300" s="206" t="s">
        <v>131</v>
      </c>
      <c r="E300" s="207" t="s">
        <v>392</v>
      </c>
      <c r="F300" s="208" t="s">
        <v>393</v>
      </c>
      <c r="G300" s="209" t="s">
        <v>154</v>
      </c>
      <c r="H300" s="210">
        <v>76</v>
      </c>
      <c r="I300" s="211"/>
      <c r="J300" s="212">
        <f>ROUND(I300*H300,2)</f>
        <v>0</v>
      </c>
      <c r="K300" s="208" t="s">
        <v>135</v>
      </c>
      <c r="L300" s="45"/>
      <c r="M300" s="213" t="s">
        <v>21</v>
      </c>
      <c r="N300" s="214" t="s">
        <v>44</v>
      </c>
      <c r="O300" s="85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7" t="s">
        <v>136</v>
      </c>
      <c r="AT300" s="217" t="s">
        <v>131</v>
      </c>
      <c r="AU300" s="217" t="s">
        <v>83</v>
      </c>
      <c r="AY300" s="18" t="s">
        <v>129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8" t="s">
        <v>81</v>
      </c>
      <c r="BK300" s="218">
        <f>ROUND(I300*H300,2)</f>
        <v>0</v>
      </c>
      <c r="BL300" s="18" t="s">
        <v>136</v>
      </c>
      <c r="BM300" s="217" t="s">
        <v>394</v>
      </c>
    </row>
    <row r="301" s="2" customFormat="1">
      <c r="A301" s="39"/>
      <c r="B301" s="40"/>
      <c r="C301" s="41"/>
      <c r="D301" s="219" t="s">
        <v>138</v>
      </c>
      <c r="E301" s="41"/>
      <c r="F301" s="220" t="s">
        <v>395</v>
      </c>
      <c r="G301" s="41"/>
      <c r="H301" s="41"/>
      <c r="I301" s="221"/>
      <c r="J301" s="41"/>
      <c r="K301" s="41"/>
      <c r="L301" s="45"/>
      <c r="M301" s="222"/>
      <c r="N301" s="223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138</v>
      </c>
      <c r="AU301" s="18" t="s">
        <v>83</v>
      </c>
    </row>
    <row r="302" s="2" customFormat="1">
      <c r="A302" s="39"/>
      <c r="B302" s="40"/>
      <c r="C302" s="41"/>
      <c r="D302" s="224" t="s">
        <v>140</v>
      </c>
      <c r="E302" s="41"/>
      <c r="F302" s="225" t="s">
        <v>396</v>
      </c>
      <c r="G302" s="41"/>
      <c r="H302" s="41"/>
      <c r="I302" s="221"/>
      <c r="J302" s="41"/>
      <c r="K302" s="41"/>
      <c r="L302" s="45"/>
      <c r="M302" s="222"/>
      <c r="N302" s="223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140</v>
      </c>
      <c r="AU302" s="18" t="s">
        <v>83</v>
      </c>
    </row>
    <row r="303" s="13" customFormat="1">
      <c r="A303" s="13"/>
      <c r="B303" s="226"/>
      <c r="C303" s="227"/>
      <c r="D303" s="219" t="s">
        <v>142</v>
      </c>
      <c r="E303" s="228" t="s">
        <v>21</v>
      </c>
      <c r="F303" s="229" t="s">
        <v>397</v>
      </c>
      <c r="G303" s="227"/>
      <c r="H303" s="230">
        <v>76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142</v>
      </c>
      <c r="AU303" s="236" t="s">
        <v>83</v>
      </c>
      <c r="AV303" s="13" t="s">
        <v>83</v>
      </c>
      <c r="AW303" s="13" t="s">
        <v>34</v>
      </c>
      <c r="AX303" s="13" t="s">
        <v>73</v>
      </c>
      <c r="AY303" s="236" t="s">
        <v>129</v>
      </c>
    </row>
    <row r="304" s="14" customFormat="1">
      <c r="A304" s="14"/>
      <c r="B304" s="237"/>
      <c r="C304" s="238"/>
      <c r="D304" s="219" t="s">
        <v>142</v>
      </c>
      <c r="E304" s="239" t="s">
        <v>21</v>
      </c>
      <c r="F304" s="240" t="s">
        <v>144</v>
      </c>
      <c r="G304" s="238"/>
      <c r="H304" s="241">
        <v>76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142</v>
      </c>
      <c r="AU304" s="247" t="s">
        <v>83</v>
      </c>
      <c r="AV304" s="14" t="s">
        <v>136</v>
      </c>
      <c r="AW304" s="14" t="s">
        <v>34</v>
      </c>
      <c r="AX304" s="14" t="s">
        <v>81</v>
      </c>
      <c r="AY304" s="247" t="s">
        <v>129</v>
      </c>
    </row>
    <row r="305" s="2" customFormat="1" ht="21.75" customHeight="1">
      <c r="A305" s="39"/>
      <c r="B305" s="40"/>
      <c r="C305" s="206" t="s">
        <v>398</v>
      </c>
      <c r="D305" s="206" t="s">
        <v>131</v>
      </c>
      <c r="E305" s="207" t="s">
        <v>399</v>
      </c>
      <c r="F305" s="208" t="s">
        <v>400</v>
      </c>
      <c r="G305" s="209" t="s">
        <v>154</v>
      </c>
      <c r="H305" s="210">
        <v>38</v>
      </c>
      <c r="I305" s="211"/>
      <c r="J305" s="212">
        <f>ROUND(I305*H305,2)</f>
        <v>0</v>
      </c>
      <c r="K305" s="208" t="s">
        <v>135</v>
      </c>
      <c r="L305" s="45"/>
      <c r="M305" s="213" t="s">
        <v>21</v>
      </c>
      <c r="N305" s="214" t="s">
        <v>44</v>
      </c>
      <c r="O305" s="85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7" t="s">
        <v>136</v>
      </c>
      <c r="AT305" s="217" t="s">
        <v>131</v>
      </c>
      <c r="AU305" s="217" t="s">
        <v>83</v>
      </c>
      <c r="AY305" s="18" t="s">
        <v>129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8" t="s">
        <v>81</v>
      </c>
      <c r="BK305" s="218">
        <f>ROUND(I305*H305,2)</f>
        <v>0</v>
      </c>
      <c r="BL305" s="18" t="s">
        <v>136</v>
      </c>
      <c r="BM305" s="217" t="s">
        <v>401</v>
      </c>
    </row>
    <row r="306" s="2" customFormat="1">
      <c r="A306" s="39"/>
      <c r="B306" s="40"/>
      <c r="C306" s="41"/>
      <c r="D306" s="219" t="s">
        <v>138</v>
      </c>
      <c r="E306" s="41"/>
      <c r="F306" s="220" t="s">
        <v>402</v>
      </c>
      <c r="G306" s="41"/>
      <c r="H306" s="41"/>
      <c r="I306" s="221"/>
      <c r="J306" s="41"/>
      <c r="K306" s="41"/>
      <c r="L306" s="45"/>
      <c r="M306" s="222"/>
      <c r="N306" s="223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138</v>
      </c>
      <c r="AU306" s="18" t="s">
        <v>83</v>
      </c>
    </row>
    <row r="307" s="2" customFormat="1">
      <c r="A307" s="39"/>
      <c r="B307" s="40"/>
      <c r="C307" s="41"/>
      <c r="D307" s="224" t="s">
        <v>140</v>
      </c>
      <c r="E307" s="41"/>
      <c r="F307" s="225" t="s">
        <v>403</v>
      </c>
      <c r="G307" s="41"/>
      <c r="H307" s="41"/>
      <c r="I307" s="221"/>
      <c r="J307" s="41"/>
      <c r="K307" s="41"/>
      <c r="L307" s="45"/>
      <c r="M307" s="222"/>
      <c r="N307" s="223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140</v>
      </c>
      <c r="AU307" s="18" t="s">
        <v>83</v>
      </c>
    </row>
    <row r="308" s="13" customFormat="1">
      <c r="A308" s="13"/>
      <c r="B308" s="226"/>
      <c r="C308" s="227"/>
      <c r="D308" s="219" t="s">
        <v>142</v>
      </c>
      <c r="E308" s="228" t="s">
        <v>21</v>
      </c>
      <c r="F308" s="229" t="s">
        <v>404</v>
      </c>
      <c r="G308" s="227"/>
      <c r="H308" s="230">
        <v>38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142</v>
      </c>
      <c r="AU308" s="236" t="s">
        <v>83</v>
      </c>
      <c r="AV308" s="13" t="s">
        <v>83</v>
      </c>
      <c r="AW308" s="13" t="s">
        <v>34</v>
      </c>
      <c r="AX308" s="13" t="s">
        <v>73</v>
      </c>
      <c r="AY308" s="236" t="s">
        <v>129</v>
      </c>
    </row>
    <row r="309" s="14" customFormat="1">
      <c r="A309" s="14"/>
      <c r="B309" s="237"/>
      <c r="C309" s="238"/>
      <c r="D309" s="219" t="s">
        <v>142</v>
      </c>
      <c r="E309" s="239" t="s">
        <v>21</v>
      </c>
      <c r="F309" s="240" t="s">
        <v>144</v>
      </c>
      <c r="G309" s="238"/>
      <c r="H309" s="241">
        <v>38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142</v>
      </c>
      <c r="AU309" s="247" t="s">
        <v>83</v>
      </c>
      <c r="AV309" s="14" t="s">
        <v>136</v>
      </c>
      <c r="AW309" s="14" t="s">
        <v>34</v>
      </c>
      <c r="AX309" s="14" t="s">
        <v>81</v>
      </c>
      <c r="AY309" s="247" t="s">
        <v>129</v>
      </c>
    </row>
    <row r="310" s="2" customFormat="1" ht="16.5" customHeight="1">
      <c r="A310" s="39"/>
      <c r="B310" s="40"/>
      <c r="C310" s="206" t="s">
        <v>405</v>
      </c>
      <c r="D310" s="206" t="s">
        <v>131</v>
      </c>
      <c r="E310" s="207" t="s">
        <v>406</v>
      </c>
      <c r="F310" s="208" t="s">
        <v>407</v>
      </c>
      <c r="G310" s="209" t="s">
        <v>154</v>
      </c>
      <c r="H310" s="210">
        <v>76</v>
      </c>
      <c r="I310" s="211"/>
      <c r="J310" s="212">
        <f>ROUND(I310*H310,2)</f>
        <v>0</v>
      </c>
      <c r="K310" s="208" t="s">
        <v>135</v>
      </c>
      <c r="L310" s="45"/>
      <c r="M310" s="213" t="s">
        <v>21</v>
      </c>
      <c r="N310" s="214" t="s">
        <v>44</v>
      </c>
      <c r="O310" s="85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7" t="s">
        <v>136</v>
      </c>
      <c r="AT310" s="217" t="s">
        <v>131</v>
      </c>
      <c r="AU310" s="217" t="s">
        <v>83</v>
      </c>
      <c r="AY310" s="18" t="s">
        <v>129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8" t="s">
        <v>81</v>
      </c>
      <c r="BK310" s="218">
        <f>ROUND(I310*H310,2)</f>
        <v>0</v>
      </c>
      <c r="BL310" s="18" t="s">
        <v>136</v>
      </c>
      <c r="BM310" s="217" t="s">
        <v>408</v>
      </c>
    </row>
    <row r="311" s="2" customFormat="1">
      <c r="A311" s="39"/>
      <c r="B311" s="40"/>
      <c r="C311" s="41"/>
      <c r="D311" s="219" t="s">
        <v>138</v>
      </c>
      <c r="E311" s="41"/>
      <c r="F311" s="220" t="s">
        <v>409</v>
      </c>
      <c r="G311" s="41"/>
      <c r="H311" s="41"/>
      <c r="I311" s="221"/>
      <c r="J311" s="41"/>
      <c r="K311" s="41"/>
      <c r="L311" s="45"/>
      <c r="M311" s="222"/>
      <c r="N311" s="223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138</v>
      </c>
      <c r="AU311" s="18" t="s">
        <v>83</v>
      </c>
    </row>
    <row r="312" s="2" customFormat="1">
      <c r="A312" s="39"/>
      <c r="B312" s="40"/>
      <c r="C312" s="41"/>
      <c r="D312" s="224" t="s">
        <v>140</v>
      </c>
      <c r="E312" s="41"/>
      <c r="F312" s="225" t="s">
        <v>410</v>
      </c>
      <c r="G312" s="41"/>
      <c r="H312" s="41"/>
      <c r="I312" s="221"/>
      <c r="J312" s="41"/>
      <c r="K312" s="41"/>
      <c r="L312" s="45"/>
      <c r="M312" s="222"/>
      <c r="N312" s="223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140</v>
      </c>
      <c r="AU312" s="18" t="s">
        <v>83</v>
      </c>
    </row>
    <row r="313" s="13" customFormat="1">
      <c r="A313" s="13"/>
      <c r="B313" s="226"/>
      <c r="C313" s="227"/>
      <c r="D313" s="219" t="s">
        <v>142</v>
      </c>
      <c r="E313" s="228" t="s">
        <v>21</v>
      </c>
      <c r="F313" s="229" t="s">
        <v>411</v>
      </c>
      <c r="G313" s="227"/>
      <c r="H313" s="230">
        <v>76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142</v>
      </c>
      <c r="AU313" s="236" t="s">
        <v>83</v>
      </c>
      <c r="AV313" s="13" t="s">
        <v>83</v>
      </c>
      <c r="AW313" s="13" t="s">
        <v>34</v>
      </c>
      <c r="AX313" s="13" t="s">
        <v>73</v>
      </c>
      <c r="AY313" s="236" t="s">
        <v>129</v>
      </c>
    </row>
    <row r="314" s="14" customFormat="1">
      <c r="A314" s="14"/>
      <c r="B314" s="237"/>
      <c r="C314" s="238"/>
      <c r="D314" s="219" t="s">
        <v>142</v>
      </c>
      <c r="E314" s="239" t="s">
        <v>21</v>
      </c>
      <c r="F314" s="240" t="s">
        <v>144</v>
      </c>
      <c r="G314" s="238"/>
      <c r="H314" s="241">
        <v>76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142</v>
      </c>
      <c r="AU314" s="247" t="s">
        <v>83</v>
      </c>
      <c r="AV314" s="14" t="s">
        <v>136</v>
      </c>
      <c r="AW314" s="14" t="s">
        <v>34</v>
      </c>
      <c r="AX314" s="14" t="s">
        <v>81</v>
      </c>
      <c r="AY314" s="247" t="s">
        <v>129</v>
      </c>
    </row>
    <row r="315" s="2" customFormat="1" ht="16.5" customHeight="1">
      <c r="A315" s="39"/>
      <c r="B315" s="40"/>
      <c r="C315" s="206" t="s">
        <v>412</v>
      </c>
      <c r="D315" s="206" t="s">
        <v>131</v>
      </c>
      <c r="E315" s="207" t="s">
        <v>413</v>
      </c>
      <c r="F315" s="208" t="s">
        <v>414</v>
      </c>
      <c r="G315" s="209" t="s">
        <v>154</v>
      </c>
      <c r="H315" s="210">
        <v>76</v>
      </c>
      <c r="I315" s="211"/>
      <c r="J315" s="212">
        <f>ROUND(I315*H315,2)</f>
        <v>0</v>
      </c>
      <c r="K315" s="208" t="s">
        <v>135</v>
      </c>
      <c r="L315" s="45"/>
      <c r="M315" s="213" t="s">
        <v>21</v>
      </c>
      <c r="N315" s="214" t="s">
        <v>44</v>
      </c>
      <c r="O315" s="85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7" t="s">
        <v>136</v>
      </c>
      <c r="AT315" s="217" t="s">
        <v>131</v>
      </c>
      <c r="AU315" s="217" t="s">
        <v>83</v>
      </c>
      <c r="AY315" s="18" t="s">
        <v>129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8" t="s">
        <v>81</v>
      </c>
      <c r="BK315" s="218">
        <f>ROUND(I315*H315,2)</f>
        <v>0</v>
      </c>
      <c r="BL315" s="18" t="s">
        <v>136</v>
      </c>
      <c r="BM315" s="217" t="s">
        <v>415</v>
      </c>
    </row>
    <row r="316" s="2" customFormat="1">
      <c r="A316" s="39"/>
      <c r="B316" s="40"/>
      <c r="C316" s="41"/>
      <c r="D316" s="219" t="s">
        <v>138</v>
      </c>
      <c r="E316" s="41"/>
      <c r="F316" s="220" t="s">
        <v>416</v>
      </c>
      <c r="G316" s="41"/>
      <c r="H316" s="41"/>
      <c r="I316" s="221"/>
      <c r="J316" s="41"/>
      <c r="K316" s="41"/>
      <c r="L316" s="45"/>
      <c r="M316" s="222"/>
      <c r="N316" s="223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138</v>
      </c>
      <c r="AU316" s="18" t="s">
        <v>83</v>
      </c>
    </row>
    <row r="317" s="2" customFormat="1">
      <c r="A317" s="39"/>
      <c r="B317" s="40"/>
      <c r="C317" s="41"/>
      <c r="D317" s="224" t="s">
        <v>140</v>
      </c>
      <c r="E317" s="41"/>
      <c r="F317" s="225" t="s">
        <v>417</v>
      </c>
      <c r="G317" s="41"/>
      <c r="H317" s="41"/>
      <c r="I317" s="221"/>
      <c r="J317" s="41"/>
      <c r="K317" s="41"/>
      <c r="L317" s="45"/>
      <c r="M317" s="222"/>
      <c r="N317" s="223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140</v>
      </c>
      <c r="AU317" s="18" t="s">
        <v>83</v>
      </c>
    </row>
    <row r="318" s="13" customFormat="1">
      <c r="A318" s="13"/>
      <c r="B318" s="226"/>
      <c r="C318" s="227"/>
      <c r="D318" s="219" t="s">
        <v>142</v>
      </c>
      <c r="E318" s="228" t="s">
        <v>21</v>
      </c>
      <c r="F318" s="229" t="s">
        <v>418</v>
      </c>
      <c r="G318" s="227"/>
      <c r="H318" s="230">
        <v>76</v>
      </c>
      <c r="I318" s="231"/>
      <c r="J318" s="227"/>
      <c r="K318" s="227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142</v>
      </c>
      <c r="AU318" s="236" t="s">
        <v>83</v>
      </c>
      <c r="AV318" s="13" t="s">
        <v>83</v>
      </c>
      <c r="AW318" s="13" t="s">
        <v>34</v>
      </c>
      <c r="AX318" s="13" t="s">
        <v>73</v>
      </c>
      <c r="AY318" s="236" t="s">
        <v>129</v>
      </c>
    </row>
    <row r="319" s="14" customFormat="1">
      <c r="A319" s="14"/>
      <c r="B319" s="237"/>
      <c r="C319" s="238"/>
      <c r="D319" s="219" t="s">
        <v>142</v>
      </c>
      <c r="E319" s="239" t="s">
        <v>21</v>
      </c>
      <c r="F319" s="240" t="s">
        <v>144</v>
      </c>
      <c r="G319" s="238"/>
      <c r="H319" s="241">
        <v>76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7" t="s">
        <v>142</v>
      </c>
      <c r="AU319" s="247" t="s">
        <v>83</v>
      </c>
      <c r="AV319" s="14" t="s">
        <v>136</v>
      </c>
      <c r="AW319" s="14" t="s">
        <v>34</v>
      </c>
      <c r="AX319" s="14" t="s">
        <v>81</v>
      </c>
      <c r="AY319" s="247" t="s">
        <v>129</v>
      </c>
    </row>
    <row r="320" s="2" customFormat="1" ht="16.5" customHeight="1">
      <c r="A320" s="39"/>
      <c r="B320" s="40"/>
      <c r="C320" s="206" t="s">
        <v>419</v>
      </c>
      <c r="D320" s="206" t="s">
        <v>131</v>
      </c>
      <c r="E320" s="207" t="s">
        <v>420</v>
      </c>
      <c r="F320" s="208" t="s">
        <v>421</v>
      </c>
      <c r="G320" s="209" t="s">
        <v>251</v>
      </c>
      <c r="H320" s="210">
        <v>317.69999999999999</v>
      </c>
      <c r="I320" s="211"/>
      <c r="J320" s="212">
        <f>ROUND(I320*H320,2)</f>
        <v>0</v>
      </c>
      <c r="K320" s="208" t="s">
        <v>135</v>
      </c>
      <c r="L320" s="45"/>
      <c r="M320" s="213" t="s">
        <v>21</v>
      </c>
      <c r="N320" s="214" t="s">
        <v>44</v>
      </c>
      <c r="O320" s="85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7" t="s">
        <v>136</v>
      </c>
      <c r="AT320" s="217" t="s">
        <v>131</v>
      </c>
      <c r="AU320" s="217" t="s">
        <v>83</v>
      </c>
      <c r="AY320" s="18" t="s">
        <v>129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8" t="s">
        <v>81</v>
      </c>
      <c r="BK320" s="218">
        <f>ROUND(I320*H320,2)</f>
        <v>0</v>
      </c>
      <c r="BL320" s="18" t="s">
        <v>136</v>
      </c>
      <c r="BM320" s="217" t="s">
        <v>422</v>
      </c>
    </row>
    <row r="321" s="2" customFormat="1">
      <c r="A321" s="39"/>
      <c r="B321" s="40"/>
      <c r="C321" s="41"/>
      <c r="D321" s="219" t="s">
        <v>138</v>
      </c>
      <c r="E321" s="41"/>
      <c r="F321" s="220" t="s">
        <v>423</v>
      </c>
      <c r="G321" s="41"/>
      <c r="H321" s="41"/>
      <c r="I321" s="221"/>
      <c r="J321" s="41"/>
      <c r="K321" s="41"/>
      <c r="L321" s="45"/>
      <c r="M321" s="222"/>
      <c r="N321" s="223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138</v>
      </c>
      <c r="AU321" s="18" t="s">
        <v>83</v>
      </c>
    </row>
    <row r="322" s="2" customFormat="1">
      <c r="A322" s="39"/>
      <c r="B322" s="40"/>
      <c r="C322" s="41"/>
      <c r="D322" s="224" t="s">
        <v>140</v>
      </c>
      <c r="E322" s="41"/>
      <c r="F322" s="225" t="s">
        <v>424</v>
      </c>
      <c r="G322" s="41"/>
      <c r="H322" s="41"/>
      <c r="I322" s="221"/>
      <c r="J322" s="41"/>
      <c r="K322" s="41"/>
      <c r="L322" s="45"/>
      <c r="M322" s="222"/>
      <c r="N322" s="223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140</v>
      </c>
      <c r="AU322" s="18" t="s">
        <v>83</v>
      </c>
    </row>
    <row r="323" s="15" customFormat="1">
      <c r="A323" s="15"/>
      <c r="B323" s="248"/>
      <c r="C323" s="249"/>
      <c r="D323" s="219" t="s">
        <v>142</v>
      </c>
      <c r="E323" s="250" t="s">
        <v>21</v>
      </c>
      <c r="F323" s="251" t="s">
        <v>425</v>
      </c>
      <c r="G323" s="249"/>
      <c r="H323" s="250" t="s">
        <v>21</v>
      </c>
      <c r="I323" s="252"/>
      <c r="J323" s="249"/>
      <c r="K323" s="249"/>
      <c r="L323" s="253"/>
      <c r="M323" s="254"/>
      <c r="N323" s="255"/>
      <c r="O323" s="255"/>
      <c r="P323" s="255"/>
      <c r="Q323" s="255"/>
      <c r="R323" s="255"/>
      <c r="S323" s="255"/>
      <c r="T323" s="256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7" t="s">
        <v>142</v>
      </c>
      <c r="AU323" s="257" t="s">
        <v>83</v>
      </c>
      <c r="AV323" s="15" t="s">
        <v>81</v>
      </c>
      <c r="AW323" s="15" t="s">
        <v>34</v>
      </c>
      <c r="AX323" s="15" t="s">
        <v>73</v>
      </c>
      <c r="AY323" s="257" t="s">
        <v>129</v>
      </c>
    </row>
    <row r="324" s="13" customFormat="1">
      <c r="A324" s="13"/>
      <c r="B324" s="226"/>
      <c r="C324" s="227"/>
      <c r="D324" s="219" t="s">
        <v>142</v>
      </c>
      <c r="E324" s="228" t="s">
        <v>21</v>
      </c>
      <c r="F324" s="229" t="s">
        <v>426</v>
      </c>
      <c r="G324" s="227"/>
      <c r="H324" s="230">
        <v>2.3999999999999999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142</v>
      </c>
      <c r="AU324" s="236" t="s">
        <v>83</v>
      </c>
      <c r="AV324" s="13" t="s">
        <v>83</v>
      </c>
      <c r="AW324" s="13" t="s">
        <v>34</v>
      </c>
      <c r="AX324" s="13" t="s">
        <v>73</v>
      </c>
      <c r="AY324" s="236" t="s">
        <v>129</v>
      </c>
    </row>
    <row r="325" s="13" customFormat="1">
      <c r="A325" s="13"/>
      <c r="B325" s="226"/>
      <c r="C325" s="227"/>
      <c r="D325" s="219" t="s">
        <v>142</v>
      </c>
      <c r="E325" s="228" t="s">
        <v>21</v>
      </c>
      <c r="F325" s="229" t="s">
        <v>427</v>
      </c>
      <c r="G325" s="227"/>
      <c r="H325" s="230">
        <v>315.30000000000001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142</v>
      </c>
      <c r="AU325" s="236" t="s">
        <v>83</v>
      </c>
      <c r="AV325" s="13" t="s">
        <v>83</v>
      </c>
      <c r="AW325" s="13" t="s">
        <v>34</v>
      </c>
      <c r="AX325" s="13" t="s">
        <v>73</v>
      </c>
      <c r="AY325" s="236" t="s">
        <v>129</v>
      </c>
    </row>
    <row r="326" s="14" customFormat="1">
      <c r="A326" s="14"/>
      <c r="B326" s="237"/>
      <c r="C326" s="238"/>
      <c r="D326" s="219" t="s">
        <v>142</v>
      </c>
      <c r="E326" s="239" t="s">
        <v>21</v>
      </c>
      <c r="F326" s="240" t="s">
        <v>144</v>
      </c>
      <c r="G326" s="238"/>
      <c r="H326" s="241">
        <v>317.69999999999999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142</v>
      </c>
      <c r="AU326" s="247" t="s">
        <v>83</v>
      </c>
      <c r="AV326" s="14" t="s">
        <v>136</v>
      </c>
      <c r="AW326" s="14" t="s">
        <v>34</v>
      </c>
      <c r="AX326" s="14" t="s">
        <v>81</v>
      </c>
      <c r="AY326" s="247" t="s">
        <v>129</v>
      </c>
    </row>
    <row r="327" s="2" customFormat="1" ht="16.5" customHeight="1">
      <c r="A327" s="39"/>
      <c r="B327" s="40"/>
      <c r="C327" s="206" t="s">
        <v>428</v>
      </c>
      <c r="D327" s="206" t="s">
        <v>131</v>
      </c>
      <c r="E327" s="207" t="s">
        <v>429</v>
      </c>
      <c r="F327" s="208" t="s">
        <v>430</v>
      </c>
      <c r="G327" s="209" t="s">
        <v>251</v>
      </c>
      <c r="H327" s="210">
        <v>3901.2049999999999</v>
      </c>
      <c r="I327" s="211"/>
      <c r="J327" s="212">
        <f>ROUND(I327*H327,2)</f>
        <v>0</v>
      </c>
      <c r="K327" s="208" t="s">
        <v>135</v>
      </c>
      <c r="L327" s="45"/>
      <c r="M327" s="213" t="s">
        <v>21</v>
      </c>
      <c r="N327" s="214" t="s">
        <v>44</v>
      </c>
      <c r="O327" s="85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7" t="s">
        <v>136</v>
      </c>
      <c r="AT327" s="217" t="s">
        <v>131</v>
      </c>
      <c r="AU327" s="217" t="s">
        <v>83</v>
      </c>
      <c r="AY327" s="18" t="s">
        <v>129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81</v>
      </c>
      <c r="BK327" s="218">
        <f>ROUND(I327*H327,2)</f>
        <v>0</v>
      </c>
      <c r="BL327" s="18" t="s">
        <v>136</v>
      </c>
      <c r="BM327" s="217" t="s">
        <v>431</v>
      </c>
    </row>
    <row r="328" s="2" customFormat="1">
      <c r="A328" s="39"/>
      <c r="B328" s="40"/>
      <c r="C328" s="41"/>
      <c r="D328" s="219" t="s">
        <v>138</v>
      </c>
      <c r="E328" s="41"/>
      <c r="F328" s="220" t="s">
        <v>432</v>
      </c>
      <c r="G328" s="41"/>
      <c r="H328" s="41"/>
      <c r="I328" s="221"/>
      <c r="J328" s="41"/>
      <c r="K328" s="41"/>
      <c r="L328" s="45"/>
      <c r="M328" s="222"/>
      <c r="N328" s="223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138</v>
      </c>
      <c r="AU328" s="18" t="s">
        <v>83</v>
      </c>
    </row>
    <row r="329" s="2" customFormat="1">
      <c r="A329" s="39"/>
      <c r="B329" s="40"/>
      <c r="C329" s="41"/>
      <c r="D329" s="224" t="s">
        <v>140</v>
      </c>
      <c r="E329" s="41"/>
      <c r="F329" s="225" t="s">
        <v>433</v>
      </c>
      <c r="G329" s="41"/>
      <c r="H329" s="41"/>
      <c r="I329" s="221"/>
      <c r="J329" s="41"/>
      <c r="K329" s="41"/>
      <c r="L329" s="45"/>
      <c r="M329" s="222"/>
      <c r="N329" s="223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140</v>
      </c>
      <c r="AU329" s="18" t="s">
        <v>83</v>
      </c>
    </row>
    <row r="330" s="13" customFormat="1">
      <c r="A330" s="13"/>
      <c r="B330" s="226"/>
      <c r="C330" s="227"/>
      <c r="D330" s="219" t="s">
        <v>142</v>
      </c>
      <c r="E330" s="228" t="s">
        <v>21</v>
      </c>
      <c r="F330" s="229" t="s">
        <v>434</v>
      </c>
      <c r="G330" s="227"/>
      <c r="H330" s="230">
        <v>3553.27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142</v>
      </c>
      <c r="AU330" s="236" t="s">
        <v>83</v>
      </c>
      <c r="AV330" s="13" t="s">
        <v>83</v>
      </c>
      <c r="AW330" s="13" t="s">
        <v>34</v>
      </c>
      <c r="AX330" s="13" t="s">
        <v>73</v>
      </c>
      <c r="AY330" s="236" t="s">
        <v>129</v>
      </c>
    </row>
    <row r="331" s="13" customFormat="1">
      <c r="A331" s="13"/>
      <c r="B331" s="226"/>
      <c r="C331" s="227"/>
      <c r="D331" s="219" t="s">
        <v>142</v>
      </c>
      <c r="E331" s="228" t="s">
        <v>21</v>
      </c>
      <c r="F331" s="229" t="s">
        <v>435</v>
      </c>
      <c r="G331" s="227"/>
      <c r="H331" s="230">
        <v>154.05000000000001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142</v>
      </c>
      <c r="AU331" s="236" t="s">
        <v>83</v>
      </c>
      <c r="AV331" s="13" t="s">
        <v>83</v>
      </c>
      <c r="AW331" s="13" t="s">
        <v>34</v>
      </c>
      <c r="AX331" s="13" t="s">
        <v>73</v>
      </c>
      <c r="AY331" s="236" t="s">
        <v>129</v>
      </c>
    </row>
    <row r="332" s="13" customFormat="1">
      <c r="A332" s="13"/>
      <c r="B332" s="226"/>
      <c r="C332" s="227"/>
      <c r="D332" s="219" t="s">
        <v>142</v>
      </c>
      <c r="E332" s="228" t="s">
        <v>21</v>
      </c>
      <c r="F332" s="229" t="s">
        <v>436</v>
      </c>
      <c r="G332" s="227"/>
      <c r="H332" s="230">
        <v>90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142</v>
      </c>
      <c r="AU332" s="236" t="s">
        <v>83</v>
      </c>
      <c r="AV332" s="13" t="s">
        <v>83</v>
      </c>
      <c r="AW332" s="13" t="s">
        <v>34</v>
      </c>
      <c r="AX332" s="13" t="s">
        <v>73</v>
      </c>
      <c r="AY332" s="236" t="s">
        <v>129</v>
      </c>
    </row>
    <row r="333" s="13" customFormat="1">
      <c r="A333" s="13"/>
      <c r="B333" s="226"/>
      <c r="C333" s="227"/>
      <c r="D333" s="219" t="s">
        <v>142</v>
      </c>
      <c r="E333" s="228" t="s">
        <v>21</v>
      </c>
      <c r="F333" s="229" t="s">
        <v>437</v>
      </c>
      <c r="G333" s="227"/>
      <c r="H333" s="230">
        <v>143.88499999999999</v>
      </c>
      <c r="I333" s="231"/>
      <c r="J333" s="227"/>
      <c r="K333" s="227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142</v>
      </c>
      <c r="AU333" s="236" t="s">
        <v>83</v>
      </c>
      <c r="AV333" s="13" t="s">
        <v>83</v>
      </c>
      <c r="AW333" s="13" t="s">
        <v>34</v>
      </c>
      <c r="AX333" s="13" t="s">
        <v>73</v>
      </c>
      <c r="AY333" s="236" t="s">
        <v>129</v>
      </c>
    </row>
    <row r="334" s="13" customFormat="1">
      <c r="A334" s="13"/>
      <c r="B334" s="226"/>
      <c r="C334" s="227"/>
      <c r="D334" s="219" t="s">
        <v>142</v>
      </c>
      <c r="E334" s="228" t="s">
        <v>21</v>
      </c>
      <c r="F334" s="229" t="s">
        <v>438</v>
      </c>
      <c r="G334" s="227"/>
      <c r="H334" s="230">
        <v>-40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142</v>
      </c>
      <c r="AU334" s="236" t="s">
        <v>83</v>
      </c>
      <c r="AV334" s="13" t="s">
        <v>83</v>
      </c>
      <c r="AW334" s="13" t="s">
        <v>34</v>
      </c>
      <c r="AX334" s="13" t="s">
        <v>73</v>
      </c>
      <c r="AY334" s="236" t="s">
        <v>129</v>
      </c>
    </row>
    <row r="335" s="14" customFormat="1">
      <c r="A335" s="14"/>
      <c r="B335" s="237"/>
      <c r="C335" s="238"/>
      <c r="D335" s="219" t="s">
        <v>142</v>
      </c>
      <c r="E335" s="239" t="s">
        <v>21</v>
      </c>
      <c r="F335" s="240" t="s">
        <v>144</v>
      </c>
      <c r="G335" s="238"/>
      <c r="H335" s="241">
        <v>3901.2049999999999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142</v>
      </c>
      <c r="AU335" s="247" t="s">
        <v>83</v>
      </c>
      <c r="AV335" s="14" t="s">
        <v>136</v>
      </c>
      <c r="AW335" s="14" t="s">
        <v>34</v>
      </c>
      <c r="AX335" s="14" t="s">
        <v>81</v>
      </c>
      <c r="AY335" s="247" t="s">
        <v>129</v>
      </c>
    </row>
    <row r="336" s="2" customFormat="1" ht="24.15" customHeight="1">
      <c r="A336" s="39"/>
      <c r="B336" s="40"/>
      <c r="C336" s="206" t="s">
        <v>439</v>
      </c>
      <c r="D336" s="206" t="s">
        <v>131</v>
      </c>
      <c r="E336" s="207" t="s">
        <v>440</v>
      </c>
      <c r="F336" s="208" t="s">
        <v>441</v>
      </c>
      <c r="G336" s="209" t="s">
        <v>251</v>
      </c>
      <c r="H336" s="210">
        <v>78024.100000000006</v>
      </c>
      <c r="I336" s="211"/>
      <c r="J336" s="212">
        <f>ROUND(I336*H336,2)</f>
        <v>0</v>
      </c>
      <c r="K336" s="208" t="s">
        <v>135</v>
      </c>
      <c r="L336" s="45"/>
      <c r="M336" s="213" t="s">
        <v>21</v>
      </c>
      <c r="N336" s="214" t="s">
        <v>44</v>
      </c>
      <c r="O336" s="85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7" t="s">
        <v>136</v>
      </c>
      <c r="AT336" s="217" t="s">
        <v>131</v>
      </c>
      <c r="AU336" s="217" t="s">
        <v>83</v>
      </c>
      <c r="AY336" s="18" t="s">
        <v>129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8" t="s">
        <v>81</v>
      </c>
      <c r="BK336" s="218">
        <f>ROUND(I336*H336,2)</f>
        <v>0</v>
      </c>
      <c r="BL336" s="18" t="s">
        <v>136</v>
      </c>
      <c r="BM336" s="217" t="s">
        <v>442</v>
      </c>
    </row>
    <row r="337" s="2" customFormat="1">
      <c r="A337" s="39"/>
      <c r="B337" s="40"/>
      <c r="C337" s="41"/>
      <c r="D337" s="219" t="s">
        <v>138</v>
      </c>
      <c r="E337" s="41"/>
      <c r="F337" s="220" t="s">
        <v>443</v>
      </c>
      <c r="G337" s="41"/>
      <c r="H337" s="41"/>
      <c r="I337" s="221"/>
      <c r="J337" s="41"/>
      <c r="K337" s="41"/>
      <c r="L337" s="45"/>
      <c r="M337" s="222"/>
      <c r="N337" s="223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138</v>
      </c>
      <c r="AU337" s="18" t="s">
        <v>83</v>
      </c>
    </row>
    <row r="338" s="2" customFormat="1">
      <c r="A338" s="39"/>
      <c r="B338" s="40"/>
      <c r="C338" s="41"/>
      <c r="D338" s="224" t="s">
        <v>140</v>
      </c>
      <c r="E338" s="41"/>
      <c r="F338" s="225" t="s">
        <v>444</v>
      </c>
      <c r="G338" s="41"/>
      <c r="H338" s="41"/>
      <c r="I338" s="221"/>
      <c r="J338" s="41"/>
      <c r="K338" s="41"/>
      <c r="L338" s="45"/>
      <c r="M338" s="222"/>
      <c r="N338" s="223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140</v>
      </c>
      <c r="AU338" s="18" t="s">
        <v>83</v>
      </c>
    </row>
    <row r="339" s="13" customFormat="1">
      <c r="A339" s="13"/>
      <c r="B339" s="226"/>
      <c r="C339" s="227"/>
      <c r="D339" s="219" t="s">
        <v>142</v>
      </c>
      <c r="E339" s="228" t="s">
        <v>21</v>
      </c>
      <c r="F339" s="229" t="s">
        <v>445</v>
      </c>
      <c r="G339" s="227"/>
      <c r="H339" s="230">
        <v>78024.100000000006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142</v>
      </c>
      <c r="AU339" s="236" t="s">
        <v>83</v>
      </c>
      <c r="AV339" s="13" t="s">
        <v>83</v>
      </c>
      <c r="AW339" s="13" t="s">
        <v>34</v>
      </c>
      <c r="AX339" s="13" t="s">
        <v>73</v>
      </c>
      <c r="AY339" s="236" t="s">
        <v>129</v>
      </c>
    </row>
    <row r="340" s="14" customFormat="1">
      <c r="A340" s="14"/>
      <c r="B340" s="237"/>
      <c r="C340" s="238"/>
      <c r="D340" s="219" t="s">
        <v>142</v>
      </c>
      <c r="E340" s="239" t="s">
        <v>21</v>
      </c>
      <c r="F340" s="240" t="s">
        <v>144</v>
      </c>
      <c r="G340" s="238"/>
      <c r="H340" s="241">
        <v>78024.100000000006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7" t="s">
        <v>142</v>
      </c>
      <c r="AU340" s="247" t="s">
        <v>83</v>
      </c>
      <c r="AV340" s="14" t="s">
        <v>136</v>
      </c>
      <c r="AW340" s="14" t="s">
        <v>34</v>
      </c>
      <c r="AX340" s="14" t="s">
        <v>81</v>
      </c>
      <c r="AY340" s="247" t="s">
        <v>129</v>
      </c>
    </row>
    <row r="341" s="2" customFormat="1" ht="16.5" customHeight="1">
      <c r="A341" s="39"/>
      <c r="B341" s="40"/>
      <c r="C341" s="206" t="s">
        <v>446</v>
      </c>
      <c r="D341" s="206" t="s">
        <v>131</v>
      </c>
      <c r="E341" s="207" t="s">
        <v>447</v>
      </c>
      <c r="F341" s="208" t="s">
        <v>448</v>
      </c>
      <c r="G341" s="209" t="s">
        <v>251</v>
      </c>
      <c r="H341" s="210">
        <v>158.84999999999999</v>
      </c>
      <c r="I341" s="211"/>
      <c r="J341" s="212">
        <f>ROUND(I341*H341,2)</f>
        <v>0</v>
      </c>
      <c r="K341" s="208" t="s">
        <v>135</v>
      </c>
      <c r="L341" s="45"/>
      <c r="M341" s="213" t="s">
        <v>21</v>
      </c>
      <c r="N341" s="214" t="s">
        <v>44</v>
      </c>
      <c r="O341" s="85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7" t="s">
        <v>136</v>
      </c>
      <c r="AT341" s="217" t="s">
        <v>131</v>
      </c>
      <c r="AU341" s="217" t="s">
        <v>83</v>
      </c>
      <c r="AY341" s="18" t="s">
        <v>129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8" t="s">
        <v>81</v>
      </c>
      <c r="BK341" s="218">
        <f>ROUND(I341*H341,2)</f>
        <v>0</v>
      </c>
      <c r="BL341" s="18" t="s">
        <v>136</v>
      </c>
      <c r="BM341" s="217" t="s">
        <v>449</v>
      </c>
    </row>
    <row r="342" s="2" customFormat="1">
      <c r="A342" s="39"/>
      <c r="B342" s="40"/>
      <c r="C342" s="41"/>
      <c r="D342" s="219" t="s">
        <v>138</v>
      </c>
      <c r="E342" s="41"/>
      <c r="F342" s="220" t="s">
        <v>450</v>
      </c>
      <c r="G342" s="41"/>
      <c r="H342" s="41"/>
      <c r="I342" s="221"/>
      <c r="J342" s="41"/>
      <c r="K342" s="41"/>
      <c r="L342" s="45"/>
      <c r="M342" s="222"/>
      <c r="N342" s="223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138</v>
      </c>
      <c r="AU342" s="18" t="s">
        <v>83</v>
      </c>
    </row>
    <row r="343" s="2" customFormat="1">
      <c r="A343" s="39"/>
      <c r="B343" s="40"/>
      <c r="C343" s="41"/>
      <c r="D343" s="224" t="s">
        <v>140</v>
      </c>
      <c r="E343" s="41"/>
      <c r="F343" s="225" t="s">
        <v>451</v>
      </c>
      <c r="G343" s="41"/>
      <c r="H343" s="41"/>
      <c r="I343" s="221"/>
      <c r="J343" s="41"/>
      <c r="K343" s="41"/>
      <c r="L343" s="45"/>
      <c r="M343" s="222"/>
      <c r="N343" s="223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140</v>
      </c>
      <c r="AU343" s="18" t="s">
        <v>83</v>
      </c>
    </row>
    <row r="344" s="15" customFormat="1">
      <c r="A344" s="15"/>
      <c r="B344" s="248"/>
      <c r="C344" s="249"/>
      <c r="D344" s="219" t="s">
        <v>142</v>
      </c>
      <c r="E344" s="250" t="s">
        <v>21</v>
      </c>
      <c r="F344" s="251" t="s">
        <v>425</v>
      </c>
      <c r="G344" s="249"/>
      <c r="H344" s="250" t="s">
        <v>21</v>
      </c>
      <c r="I344" s="252"/>
      <c r="J344" s="249"/>
      <c r="K344" s="249"/>
      <c r="L344" s="253"/>
      <c r="M344" s="254"/>
      <c r="N344" s="255"/>
      <c r="O344" s="255"/>
      <c r="P344" s="255"/>
      <c r="Q344" s="255"/>
      <c r="R344" s="255"/>
      <c r="S344" s="255"/>
      <c r="T344" s="25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7" t="s">
        <v>142</v>
      </c>
      <c r="AU344" s="257" t="s">
        <v>83</v>
      </c>
      <c r="AV344" s="15" t="s">
        <v>81</v>
      </c>
      <c r="AW344" s="15" t="s">
        <v>34</v>
      </c>
      <c r="AX344" s="15" t="s">
        <v>73</v>
      </c>
      <c r="AY344" s="257" t="s">
        <v>129</v>
      </c>
    </row>
    <row r="345" s="13" customFormat="1">
      <c r="A345" s="13"/>
      <c r="B345" s="226"/>
      <c r="C345" s="227"/>
      <c r="D345" s="219" t="s">
        <v>142</v>
      </c>
      <c r="E345" s="228" t="s">
        <v>21</v>
      </c>
      <c r="F345" s="229" t="s">
        <v>452</v>
      </c>
      <c r="G345" s="227"/>
      <c r="H345" s="230">
        <v>1.2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142</v>
      </c>
      <c r="AU345" s="236" t="s">
        <v>83</v>
      </c>
      <c r="AV345" s="13" t="s">
        <v>83</v>
      </c>
      <c r="AW345" s="13" t="s">
        <v>34</v>
      </c>
      <c r="AX345" s="13" t="s">
        <v>73</v>
      </c>
      <c r="AY345" s="236" t="s">
        <v>129</v>
      </c>
    </row>
    <row r="346" s="13" customFormat="1">
      <c r="A346" s="13"/>
      <c r="B346" s="226"/>
      <c r="C346" s="227"/>
      <c r="D346" s="219" t="s">
        <v>142</v>
      </c>
      <c r="E346" s="228" t="s">
        <v>21</v>
      </c>
      <c r="F346" s="229" t="s">
        <v>453</v>
      </c>
      <c r="G346" s="227"/>
      <c r="H346" s="230">
        <v>157.65000000000001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142</v>
      </c>
      <c r="AU346" s="236" t="s">
        <v>83</v>
      </c>
      <c r="AV346" s="13" t="s">
        <v>83</v>
      </c>
      <c r="AW346" s="13" t="s">
        <v>34</v>
      </c>
      <c r="AX346" s="13" t="s">
        <v>73</v>
      </c>
      <c r="AY346" s="236" t="s">
        <v>129</v>
      </c>
    </row>
    <row r="347" s="14" customFormat="1">
      <c r="A347" s="14"/>
      <c r="B347" s="237"/>
      <c r="C347" s="238"/>
      <c r="D347" s="219" t="s">
        <v>142</v>
      </c>
      <c r="E347" s="239" t="s">
        <v>21</v>
      </c>
      <c r="F347" s="240" t="s">
        <v>144</v>
      </c>
      <c r="G347" s="238"/>
      <c r="H347" s="241">
        <v>158.84999999999999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142</v>
      </c>
      <c r="AU347" s="247" t="s">
        <v>83</v>
      </c>
      <c r="AV347" s="14" t="s">
        <v>136</v>
      </c>
      <c r="AW347" s="14" t="s">
        <v>34</v>
      </c>
      <c r="AX347" s="14" t="s">
        <v>81</v>
      </c>
      <c r="AY347" s="247" t="s">
        <v>129</v>
      </c>
    </row>
    <row r="348" s="2" customFormat="1" ht="16.5" customHeight="1">
      <c r="A348" s="39"/>
      <c r="B348" s="40"/>
      <c r="C348" s="206" t="s">
        <v>454</v>
      </c>
      <c r="D348" s="206" t="s">
        <v>131</v>
      </c>
      <c r="E348" s="207" t="s">
        <v>455</v>
      </c>
      <c r="F348" s="208" t="s">
        <v>456</v>
      </c>
      <c r="G348" s="209" t="s">
        <v>251</v>
      </c>
      <c r="H348" s="210">
        <v>18</v>
      </c>
      <c r="I348" s="211"/>
      <c r="J348" s="212">
        <f>ROUND(I348*H348,2)</f>
        <v>0</v>
      </c>
      <c r="K348" s="208" t="s">
        <v>135</v>
      </c>
      <c r="L348" s="45"/>
      <c r="M348" s="213" t="s">
        <v>21</v>
      </c>
      <c r="N348" s="214" t="s">
        <v>44</v>
      </c>
      <c r="O348" s="85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7" t="s">
        <v>136</v>
      </c>
      <c r="AT348" s="217" t="s">
        <v>131</v>
      </c>
      <c r="AU348" s="217" t="s">
        <v>83</v>
      </c>
      <c r="AY348" s="18" t="s">
        <v>129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8" t="s">
        <v>81</v>
      </c>
      <c r="BK348" s="218">
        <f>ROUND(I348*H348,2)</f>
        <v>0</v>
      </c>
      <c r="BL348" s="18" t="s">
        <v>136</v>
      </c>
      <c r="BM348" s="217" t="s">
        <v>457</v>
      </c>
    </row>
    <row r="349" s="2" customFormat="1">
      <c r="A349" s="39"/>
      <c r="B349" s="40"/>
      <c r="C349" s="41"/>
      <c r="D349" s="219" t="s">
        <v>138</v>
      </c>
      <c r="E349" s="41"/>
      <c r="F349" s="220" t="s">
        <v>458</v>
      </c>
      <c r="G349" s="41"/>
      <c r="H349" s="41"/>
      <c r="I349" s="221"/>
      <c r="J349" s="41"/>
      <c r="K349" s="41"/>
      <c r="L349" s="45"/>
      <c r="M349" s="222"/>
      <c r="N349" s="223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138</v>
      </c>
      <c r="AU349" s="18" t="s">
        <v>83</v>
      </c>
    </row>
    <row r="350" s="2" customFormat="1">
      <c r="A350" s="39"/>
      <c r="B350" s="40"/>
      <c r="C350" s="41"/>
      <c r="D350" s="224" t="s">
        <v>140</v>
      </c>
      <c r="E350" s="41"/>
      <c r="F350" s="225" t="s">
        <v>459</v>
      </c>
      <c r="G350" s="41"/>
      <c r="H350" s="41"/>
      <c r="I350" s="221"/>
      <c r="J350" s="41"/>
      <c r="K350" s="41"/>
      <c r="L350" s="45"/>
      <c r="M350" s="222"/>
      <c r="N350" s="223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140</v>
      </c>
      <c r="AU350" s="18" t="s">
        <v>83</v>
      </c>
    </row>
    <row r="351" s="13" customFormat="1">
      <c r="A351" s="13"/>
      <c r="B351" s="226"/>
      <c r="C351" s="227"/>
      <c r="D351" s="219" t="s">
        <v>142</v>
      </c>
      <c r="E351" s="228" t="s">
        <v>21</v>
      </c>
      <c r="F351" s="229" t="s">
        <v>460</v>
      </c>
      <c r="G351" s="227"/>
      <c r="H351" s="230">
        <v>18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142</v>
      </c>
      <c r="AU351" s="236" t="s">
        <v>83</v>
      </c>
      <c r="AV351" s="13" t="s">
        <v>83</v>
      </c>
      <c r="AW351" s="13" t="s">
        <v>34</v>
      </c>
      <c r="AX351" s="13" t="s">
        <v>73</v>
      </c>
      <c r="AY351" s="236" t="s">
        <v>129</v>
      </c>
    </row>
    <row r="352" s="14" customFormat="1">
      <c r="A352" s="14"/>
      <c r="B352" s="237"/>
      <c r="C352" s="238"/>
      <c r="D352" s="219" t="s">
        <v>142</v>
      </c>
      <c r="E352" s="239" t="s">
        <v>21</v>
      </c>
      <c r="F352" s="240" t="s">
        <v>144</v>
      </c>
      <c r="G352" s="238"/>
      <c r="H352" s="241">
        <v>18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142</v>
      </c>
      <c r="AU352" s="247" t="s">
        <v>83</v>
      </c>
      <c r="AV352" s="14" t="s">
        <v>136</v>
      </c>
      <c r="AW352" s="14" t="s">
        <v>34</v>
      </c>
      <c r="AX352" s="14" t="s">
        <v>81</v>
      </c>
      <c r="AY352" s="247" t="s">
        <v>129</v>
      </c>
    </row>
    <row r="353" s="2" customFormat="1" ht="16.5" customHeight="1">
      <c r="A353" s="39"/>
      <c r="B353" s="40"/>
      <c r="C353" s="206" t="s">
        <v>461</v>
      </c>
      <c r="D353" s="206" t="s">
        <v>131</v>
      </c>
      <c r="E353" s="207" t="s">
        <v>462</v>
      </c>
      <c r="F353" s="208" t="s">
        <v>463</v>
      </c>
      <c r="G353" s="209" t="s">
        <v>464</v>
      </c>
      <c r="H353" s="210">
        <v>7217.2290000000003</v>
      </c>
      <c r="I353" s="211"/>
      <c r="J353" s="212">
        <f>ROUND(I353*H353,2)</f>
        <v>0</v>
      </c>
      <c r="K353" s="208" t="s">
        <v>135</v>
      </c>
      <c r="L353" s="45"/>
      <c r="M353" s="213" t="s">
        <v>21</v>
      </c>
      <c r="N353" s="214" t="s">
        <v>44</v>
      </c>
      <c r="O353" s="85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7" t="s">
        <v>136</v>
      </c>
      <c r="AT353" s="217" t="s">
        <v>131</v>
      </c>
      <c r="AU353" s="217" t="s">
        <v>83</v>
      </c>
      <c r="AY353" s="18" t="s">
        <v>129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8" t="s">
        <v>81</v>
      </c>
      <c r="BK353" s="218">
        <f>ROUND(I353*H353,2)</f>
        <v>0</v>
      </c>
      <c r="BL353" s="18" t="s">
        <v>136</v>
      </c>
      <c r="BM353" s="217" t="s">
        <v>465</v>
      </c>
    </row>
    <row r="354" s="2" customFormat="1">
      <c r="A354" s="39"/>
      <c r="B354" s="40"/>
      <c r="C354" s="41"/>
      <c r="D354" s="219" t="s">
        <v>138</v>
      </c>
      <c r="E354" s="41"/>
      <c r="F354" s="220" t="s">
        <v>466</v>
      </c>
      <c r="G354" s="41"/>
      <c r="H354" s="41"/>
      <c r="I354" s="221"/>
      <c r="J354" s="41"/>
      <c r="K354" s="41"/>
      <c r="L354" s="45"/>
      <c r="M354" s="222"/>
      <c r="N354" s="223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138</v>
      </c>
      <c r="AU354" s="18" t="s">
        <v>83</v>
      </c>
    </row>
    <row r="355" s="2" customFormat="1">
      <c r="A355" s="39"/>
      <c r="B355" s="40"/>
      <c r="C355" s="41"/>
      <c r="D355" s="224" t="s">
        <v>140</v>
      </c>
      <c r="E355" s="41"/>
      <c r="F355" s="225" t="s">
        <v>467</v>
      </c>
      <c r="G355" s="41"/>
      <c r="H355" s="41"/>
      <c r="I355" s="221"/>
      <c r="J355" s="41"/>
      <c r="K355" s="41"/>
      <c r="L355" s="45"/>
      <c r="M355" s="222"/>
      <c r="N355" s="223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140</v>
      </c>
      <c r="AU355" s="18" t="s">
        <v>83</v>
      </c>
    </row>
    <row r="356" s="13" customFormat="1">
      <c r="A356" s="13"/>
      <c r="B356" s="226"/>
      <c r="C356" s="227"/>
      <c r="D356" s="219" t="s">
        <v>142</v>
      </c>
      <c r="E356" s="228" t="s">
        <v>21</v>
      </c>
      <c r="F356" s="229" t="s">
        <v>468</v>
      </c>
      <c r="G356" s="227"/>
      <c r="H356" s="230">
        <v>7217.2290000000003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142</v>
      </c>
      <c r="AU356" s="236" t="s">
        <v>83</v>
      </c>
      <c r="AV356" s="13" t="s">
        <v>83</v>
      </c>
      <c r="AW356" s="13" t="s">
        <v>34</v>
      </c>
      <c r="AX356" s="13" t="s">
        <v>73</v>
      </c>
      <c r="AY356" s="236" t="s">
        <v>129</v>
      </c>
    </row>
    <row r="357" s="14" customFormat="1">
      <c r="A357" s="14"/>
      <c r="B357" s="237"/>
      <c r="C357" s="238"/>
      <c r="D357" s="219" t="s">
        <v>142</v>
      </c>
      <c r="E357" s="239" t="s">
        <v>21</v>
      </c>
      <c r="F357" s="240" t="s">
        <v>144</v>
      </c>
      <c r="G357" s="238"/>
      <c r="H357" s="241">
        <v>7217.2290000000003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142</v>
      </c>
      <c r="AU357" s="247" t="s">
        <v>83</v>
      </c>
      <c r="AV357" s="14" t="s">
        <v>136</v>
      </c>
      <c r="AW357" s="14" t="s">
        <v>34</v>
      </c>
      <c r="AX357" s="14" t="s">
        <v>81</v>
      </c>
      <c r="AY357" s="247" t="s">
        <v>129</v>
      </c>
    </row>
    <row r="358" s="2" customFormat="1" ht="16.5" customHeight="1">
      <c r="A358" s="39"/>
      <c r="B358" s="40"/>
      <c r="C358" s="206" t="s">
        <v>469</v>
      </c>
      <c r="D358" s="206" t="s">
        <v>131</v>
      </c>
      <c r="E358" s="207" t="s">
        <v>470</v>
      </c>
      <c r="F358" s="208" t="s">
        <v>471</v>
      </c>
      <c r="G358" s="209" t="s">
        <v>251</v>
      </c>
      <c r="H358" s="210">
        <v>41.200000000000003</v>
      </c>
      <c r="I358" s="211"/>
      <c r="J358" s="212">
        <f>ROUND(I358*H358,2)</f>
        <v>0</v>
      </c>
      <c r="K358" s="208" t="s">
        <v>135</v>
      </c>
      <c r="L358" s="45"/>
      <c r="M358" s="213" t="s">
        <v>21</v>
      </c>
      <c r="N358" s="214" t="s">
        <v>44</v>
      </c>
      <c r="O358" s="85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7" t="s">
        <v>136</v>
      </c>
      <c r="AT358" s="217" t="s">
        <v>131</v>
      </c>
      <c r="AU358" s="217" t="s">
        <v>83</v>
      </c>
      <c r="AY358" s="18" t="s">
        <v>129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8" t="s">
        <v>81</v>
      </c>
      <c r="BK358" s="218">
        <f>ROUND(I358*H358,2)</f>
        <v>0</v>
      </c>
      <c r="BL358" s="18" t="s">
        <v>136</v>
      </c>
      <c r="BM358" s="217" t="s">
        <v>472</v>
      </c>
    </row>
    <row r="359" s="2" customFormat="1">
      <c r="A359" s="39"/>
      <c r="B359" s="40"/>
      <c r="C359" s="41"/>
      <c r="D359" s="219" t="s">
        <v>138</v>
      </c>
      <c r="E359" s="41"/>
      <c r="F359" s="220" t="s">
        <v>473</v>
      </c>
      <c r="G359" s="41"/>
      <c r="H359" s="41"/>
      <c r="I359" s="221"/>
      <c r="J359" s="41"/>
      <c r="K359" s="41"/>
      <c r="L359" s="45"/>
      <c r="M359" s="222"/>
      <c r="N359" s="223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138</v>
      </c>
      <c r="AU359" s="18" t="s">
        <v>83</v>
      </c>
    </row>
    <row r="360" s="2" customFormat="1">
      <c r="A360" s="39"/>
      <c r="B360" s="40"/>
      <c r="C360" s="41"/>
      <c r="D360" s="224" t="s">
        <v>140</v>
      </c>
      <c r="E360" s="41"/>
      <c r="F360" s="225" t="s">
        <v>474</v>
      </c>
      <c r="G360" s="41"/>
      <c r="H360" s="41"/>
      <c r="I360" s="221"/>
      <c r="J360" s="41"/>
      <c r="K360" s="41"/>
      <c r="L360" s="45"/>
      <c r="M360" s="222"/>
      <c r="N360" s="223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140</v>
      </c>
      <c r="AU360" s="18" t="s">
        <v>83</v>
      </c>
    </row>
    <row r="361" s="13" customFormat="1">
      <c r="A361" s="13"/>
      <c r="B361" s="226"/>
      <c r="C361" s="227"/>
      <c r="D361" s="219" t="s">
        <v>142</v>
      </c>
      <c r="E361" s="228" t="s">
        <v>21</v>
      </c>
      <c r="F361" s="229" t="s">
        <v>475</v>
      </c>
      <c r="G361" s="227"/>
      <c r="H361" s="230">
        <v>1.2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142</v>
      </c>
      <c r="AU361" s="236" t="s">
        <v>83</v>
      </c>
      <c r="AV361" s="13" t="s">
        <v>83</v>
      </c>
      <c r="AW361" s="13" t="s">
        <v>34</v>
      </c>
      <c r="AX361" s="13" t="s">
        <v>73</v>
      </c>
      <c r="AY361" s="236" t="s">
        <v>129</v>
      </c>
    </row>
    <row r="362" s="13" customFormat="1">
      <c r="A362" s="13"/>
      <c r="B362" s="226"/>
      <c r="C362" s="227"/>
      <c r="D362" s="219" t="s">
        <v>142</v>
      </c>
      <c r="E362" s="228" t="s">
        <v>21</v>
      </c>
      <c r="F362" s="229" t="s">
        <v>476</v>
      </c>
      <c r="G362" s="227"/>
      <c r="H362" s="230">
        <v>40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142</v>
      </c>
      <c r="AU362" s="236" t="s">
        <v>83</v>
      </c>
      <c r="AV362" s="13" t="s">
        <v>83</v>
      </c>
      <c r="AW362" s="13" t="s">
        <v>34</v>
      </c>
      <c r="AX362" s="13" t="s">
        <v>73</v>
      </c>
      <c r="AY362" s="236" t="s">
        <v>129</v>
      </c>
    </row>
    <row r="363" s="14" customFormat="1">
      <c r="A363" s="14"/>
      <c r="B363" s="237"/>
      <c r="C363" s="238"/>
      <c r="D363" s="219" t="s">
        <v>142</v>
      </c>
      <c r="E363" s="239" t="s">
        <v>21</v>
      </c>
      <c r="F363" s="240" t="s">
        <v>144</v>
      </c>
      <c r="G363" s="238"/>
      <c r="H363" s="241">
        <v>41.200000000000003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7" t="s">
        <v>142</v>
      </c>
      <c r="AU363" s="247" t="s">
        <v>83</v>
      </c>
      <c r="AV363" s="14" t="s">
        <v>136</v>
      </c>
      <c r="AW363" s="14" t="s">
        <v>34</v>
      </c>
      <c r="AX363" s="14" t="s">
        <v>81</v>
      </c>
      <c r="AY363" s="247" t="s">
        <v>129</v>
      </c>
    </row>
    <row r="364" s="2" customFormat="1" ht="16.5" customHeight="1">
      <c r="A364" s="39"/>
      <c r="B364" s="40"/>
      <c r="C364" s="206" t="s">
        <v>477</v>
      </c>
      <c r="D364" s="206" t="s">
        <v>131</v>
      </c>
      <c r="E364" s="207" t="s">
        <v>478</v>
      </c>
      <c r="F364" s="208" t="s">
        <v>479</v>
      </c>
      <c r="G364" s="209" t="s">
        <v>251</v>
      </c>
      <c r="H364" s="210">
        <v>4060.0549999999998</v>
      </c>
      <c r="I364" s="211"/>
      <c r="J364" s="212">
        <f>ROUND(I364*H364,2)</f>
        <v>0</v>
      </c>
      <c r="K364" s="208" t="s">
        <v>135</v>
      </c>
      <c r="L364" s="45"/>
      <c r="M364" s="213" t="s">
        <v>21</v>
      </c>
      <c r="N364" s="214" t="s">
        <v>44</v>
      </c>
      <c r="O364" s="85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7" t="s">
        <v>136</v>
      </c>
      <c r="AT364" s="217" t="s">
        <v>131</v>
      </c>
      <c r="AU364" s="217" t="s">
        <v>83</v>
      </c>
      <c r="AY364" s="18" t="s">
        <v>129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8" t="s">
        <v>81</v>
      </c>
      <c r="BK364" s="218">
        <f>ROUND(I364*H364,2)</f>
        <v>0</v>
      </c>
      <c r="BL364" s="18" t="s">
        <v>136</v>
      </c>
      <c r="BM364" s="217" t="s">
        <v>480</v>
      </c>
    </row>
    <row r="365" s="2" customFormat="1">
      <c r="A365" s="39"/>
      <c r="B365" s="40"/>
      <c r="C365" s="41"/>
      <c r="D365" s="219" t="s">
        <v>138</v>
      </c>
      <c r="E365" s="41"/>
      <c r="F365" s="220" t="s">
        <v>481</v>
      </c>
      <c r="G365" s="41"/>
      <c r="H365" s="41"/>
      <c r="I365" s="221"/>
      <c r="J365" s="41"/>
      <c r="K365" s="41"/>
      <c r="L365" s="45"/>
      <c r="M365" s="222"/>
      <c r="N365" s="223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138</v>
      </c>
      <c r="AU365" s="18" t="s">
        <v>83</v>
      </c>
    </row>
    <row r="366" s="2" customFormat="1">
      <c r="A366" s="39"/>
      <c r="B366" s="40"/>
      <c r="C366" s="41"/>
      <c r="D366" s="224" t="s">
        <v>140</v>
      </c>
      <c r="E366" s="41"/>
      <c r="F366" s="225" t="s">
        <v>482</v>
      </c>
      <c r="G366" s="41"/>
      <c r="H366" s="41"/>
      <c r="I366" s="221"/>
      <c r="J366" s="41"/>
      <c r="K366" s="41"/>
      <c r="L366" s="45"/>
      <c r="M366" s="222"/>
      <c r="N366" s="223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140</v>
      </c>
      <c r="AU366" s="18" t="s">
        <v>83</v>
      </c>
    </row>
    <row r="367" s="13" customFormat="1">
      <c r="A367" s="13"/>
      <c r="B367" s="226"/>
      <c r="C367" s="227"/>
      <c r="D367" s="219" t="s">
        <v>142</v>
      </c>
      <c r="E367" s="228" t="s">
        <v>21</v>
      </c>
      <c r="F367" s="229" t="s">
        <v>483</v>
      </c>
      <c r="G367" s="227"/>
      <c r="H367" s="230">
        <v>3901.2049999999999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142</v>
      </c>
      <c r="AU367" s="236" t="s">
        <v>83</v>
      </c>
      <c r="AV367" s="13" t="s">
        <v>83</v>
      </c>
      <c r="AW367" s="13" t="s">
        <v>34</v>
      </c>
      <c r="AX367" s="13" t="s">
        <v>73</v>
      </c>
      <c r="AY367" s="236" t="s">
        <v>129</v>
      </c>
    </row>
    <row r="368" s="13" customFormat="1">
      <c r="A368" s="13"/>
      <c r="B368" s="226"/>
      <c r="C368" s="227"/>
      <c r="D368" s="219" t="s">
        <v>142</v>
      </c>
      <c r="E368" s="228" t="s">
        <v>21</v>
      </c>
      <c r="F368" s="229" t="s">
        <v>484</v>
      </c>
      <c r="G368" s="227"/>
      <c r="H368" s="230">
        <v>158.84999999999999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142</v>
      </c>
      <c r="AU368" s="236" t="s">
        <v>83</v>
      </c>
      <c r="AV368" s="13" t="s">
        <v>83</v>
      </c>
      <c r="AW368" s="13" t="s">
        <v>34</v>
      </c>
      <c r="AX368" s="13" t="s">
        <v>73</v>
      </c>
      <c r="AY368" s="236" t="s">
        <v>129</v>
      </c>
    </row>
    <row r="369" s="14" customFormat="1">
      <c r="A369" s="14"/>
      <c r="B369" s="237"/>
      <c r="C369" s="238"/>
      <c r="D369" s="219" t="s">
        <v>142</v>
      </c>
      <c r="E369" s="239" t="s">
        <v>21</v>
      </c>
      <c r="F369" s="240" t="s">
        <v>144</v>
      </c>
      <c r="G369" s="238"/>
      <c r="H369" s="241">
        <v>4060.0549999999998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7" t="s">
        <v>142</v>
      </c>
      <c r="AU369" s="247" t="s">
        <v>83</v>
      </c>
      <c r="AV369" s="14" t="s">
        <v>136</v>
      </c>
      <c r="AW369" s="14" t="s">
        <v>34</v>
      </c>
      <c r="AX369" s="14" t="s">
        <v>81</v>
      </c>
      <c r="AY369" s="247" t="s">
        <v>129</v>
      </c>
    </row>
    <row r="370" s="2" customFormat="1" ht="16.5" customHeight="1">
      <c r="A370" s="39"/>
      <c r="B370" s="40"/>
      <c r="C370" s="206" t="s">
        <v>485</v>
      </c>
      <c r="D370" s="206" t="s">
        <v>131</v>
      </c>
      <c r="E370" s="207" t="s">
        <v>486</v>
      </c>
      <c r="F370" s="208" t="s">
        <v>487</v>
      </c>
      <c r="G370" s="209" t="s">
        <v>251</v>
      </c>
      <c r="H370" s="210">
        <v>61.25</v>
      </c>
      <c r="I370" s="211"/>
      <c r="J370" s="212">
        <f>ROUND(I370*H370,2)</f>
        <v>0</v>
      </c>
      <c r="K370" s="208" t="s">
        <v>135</v>
      </c>
      <c r="L370" s="45"/>
      <c r="M370" s="213" t="s">
        <v>21</v>
      </c>
      <c r="N370" s="214" t="s">
        <v>44</v>
      </c>
      <c r="O370" s="85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7" t="s">
        <v>136</v>
      </c>
      <c r="AT370" s="217" t="s">
        <v>131</v>
      </c>
      <c r="AU370" s="217" t="s">
        <v>83</v>
      </c>
      <c r="AY370" s="18" t="s">
        <v>129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8" t="s">
        <v>81</v>
      </c>
      <c r="BK370" s="218">
        <f>ROUND(I370*H370,2)</f>
        <v>0</v>
      </c>
      <c r="BL370" s="18" t="s">
        <v>136</v>
      </c>
      <c r="BM370" s="217" t="s">
        <v>488</v>
      </c>
    </row>
    <row r="371" s="2" customFormat="1">
      <c r="A371" s="39"/>
      <c r="B371" s="40"/>
      <c r="C371" s="41"/>
      <c r="D371" s="219" t="s">
        <v>138</v>
      </c>
      <c r="E371" s="41"/>
      <c r="F371" s="220" t="s">
        <v>489</v>
      </c>
      <c r="G371" s="41"/>
      <c r="H371" s="41"/>
      <c r="I371" s="221"/>
      <c r="J371" s="41"/>
      <c r="K371" s="41"/>
      <c r="L371" s="45"/>
      <c r="M371" s="222"/>
      <c r="N371" s="223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138</v>
      </c>
      <c r="AU371" s="18" t="s">
        <v>83</v>
      </c>
    </row>
    <row r="372" s="2" customFormat="1">
      <c r="A372" s="39"/>
      <c r="B372" s="40"/>
      <c r="C372" s="41"/>
      <c r="D372" s="224" t="s">
        <v>140</v>
      </c>
      <c r="E372" s="41"/>
      <c r="F372" s="225" t="s">
        <v>490</v>
      </c>
      <c r="G372" s="41"/>
      <c r="H372" s="41"/>
      <c r="I372" s="221"/>
      <c r="J372" s="41"/>
      <c r="K372" s="41"/>
      <c r="L372" s="45"/>
      <c r="M372" s="222"/>
      <c r="N372" s="223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140</v>
      </c>
      <c r="AU372" s="18" t="s">
        <v>83</v>
      </c>
    </row>
    <row r="373" s="13" customFormat="1">
      <c r="A373" s="13"/>
      <c r="B373" s="226"/>
      <c r="C373" s="227"/>
      <c r="D373" s="219" t="s">
        <v>142</v>
      </c>
      <c r="E373" s="228" t="s">
        <v>491</v>
      </c>
      <c r="F373" s="229" t="s">
        <v>492</v>
      </c>
      <c r="G373" s="227"/>
      <c r="H373" s="230">
        <v>59.75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142</v>
      </c>
      <c r="AU373" s="236" t="s">
        <v>83</v>
      </c>
      <c r="AV373" s="13" t="s">
        <v>83</v>
      </c>
      <c r="AW373" s="13" t="s">
        <v>34</v>
      </c>
      <c r="AX373" s="13" t="s">
        <v>73</v>
      </c>
      <c r="AY373" s="236" t="s">
        <v>129</v>
      </c>
    </row>
    <row r="374" s="13" customFormat="1">
      <c r="A374" s="13"/>
      <c r="B374" s="226"/>
      <c r="C374" s="227"/>
      <c r="D374" s="219" t="s">
        <v>142</v>
      </c>
      <c r="E374" s="228" t="s">
        <v>21</v>
      </c>
      <c r="F374" s="229" t="s">
        <v>493</v>
      </c>
      <c r="G374" s="227"/>
      <c r="H374" s="230">
        <v>1.5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142</v>
      </c>
      <c r="AU374" s="236" t="s">
        <v>83</v>
      </c>
      <c r="AV374" s="13" t="s">
        <v>83</v>
      </c>
      <c r="AW374" s="13" t="s">
        <v>34</v>
      </c>
      <c r="AX374" s="13" t="s">
        <v>73</v>
      </c>
      <c r="AY374" s="236" t="s">
        <v>129</v>
      </c>
    </row>
    <row r="375" s="14" customFormat="1">
      <c r="A375" s="14"/>
      <c r="B375" s="237"/>
      <c r="C375" s="238"/>
      <c r="D375" s="219" t="s">
        <v>142</v>
      </c>
      <c r="E375" s="239" t="s">
        <v>21</v>
      </c>
      <c r="F375" s="240" t="s">
        <v>144</v>
      </c>
      <c r="G375" s="238"/>
      <c r="H375" s="241">
        <v>61.25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7" t="s">
        <v>142</v>
      </c>
      <c r="AU375" s="247" t="s">
        <v>83</v>
      </c>
      <c r="AV375" s="14" t="s">
        <v>136</v>
      </c>
      <c r="AW375" s="14" t="s">
        <v>34</v>
      </c>
      <c r="AX375" s="14" t="s">
        <v>81</v>
      </c>
      <c r="AY375" s="247" t="s">
        <v>129</v>
      </c>
    </row>
    <row r="376" s="2" customFormat="1" ht="16.5" customHeight="1">
      <c r="A376" s="39"/>
      <c r="B376" s="40"/>
      <c r="C376" s="258" t="s">
        <v>494</v>
      </c>
      <c r="D376" s="258" t="s">
        <v>495</v>
      </c>
      <c r="E376" s="259" t="s">
        <v>496</v>
      </c>
      <c r="F376" s="260" t="s">
        <v>497</v>
      </c>
      <c r="G376" s="261" t="s">
        <v>464</v>
      </c>
      <c r="H376" s="262">
        <v>116.375</v>
      </c>
      <c r="I376" s="263"/>
      <c r="J376" s="264">
        <f>ROUND(I376*H376,2)</f>
        <v>0</v>
      </c>
      <c r="K376" s="260" t="s">
        <v>135</v>
      </c>
      <c r="L376" s="265"/>
      <c r="M376" s="266" t="s">
        <v>21</v>
      </c>
      <c r="N376" s="267" t="s">
        <v>44</v>
      </c>
      <c r="O376" s="85"/>
      <c r="P376" s="215">
        <f>O376*H376</f>
        <v>0</v>
      </c>
      <c r="Q376" s="215">
        <v>1</v>
      </c>
      <c r="R376" s="215">
        <f>Q376*H376</f>
        <v>116.375</v>
      </c>
      <c r="S376" s="215">
        <v>0</v>
      </c>
      <c r="T376" s="216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7" t="s">
        <v>185</v>
      </c>
      <c r="AT376" s="217" t="s">
        <v>495</v>
      </c>
      <c r="AU376" s="217" t="s">
        <v>83</v>
      </c>
      <c r="AY376" s="18" t="s">
        <v>129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8" t="s">
        <v>81</v>
      </c>
      <c r="BK376" s="218">
        <f>ROUND(I376*H376,2)</f>
        <v>0</v>
      </c>
      <c r="BL376" s="18" t="s">
        <v>136</v>
      </c>
      <c r="BM376" s="217" t="s">
        <v>498</v>
      </c>
    </row>
    <row r="377" s="2" customFormat="1">
      <c r="A377" s="39"/>
      <c r="B377" s="40"/>
      <c r="C377" s="41"/>
      <c r="D377" s="219" t="s">
        <v>138</v>
      </c>
      <c r="E377" s="41"/>
      <c r="F377" s="220" t="s">
        <v>497</v>
      </c>
      <c r="G377" s="41"/>
      <c r="H377" s="41"/>
      <c r="I377" s="221"/>
      <c r="J377" s="41"/>
      <c r="K377" s="41"/>
      <c r="L377" s="45"/>
      <c r="M377" s="222"/>
      <c r="N377" s="223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138</v>
      </c>
      <c r="AU377" s="18" t="s">
        <v>83</v>
      </c>
    </row>
    <row r="378" s="13" customFormat="1">
      <c r="A378" s="13"/>
      <c r="B378" s="226"/>
      <c r="C378" s="227"/>
      <c r="D378" s="219" t="s">
        <v>142</v>
      </c>
      <c r="E378" s="228" t="s">
        <v>21</v>
      </c>
      <c r="F378" s="229" t="s">
        <v>499</v>
      </c>
      <c r="G378" s="227"/>
      <c r="H378" s="230">
        <v>116.375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142</v>
      </c>
      <c r="AU378" s="236" t="s">
        <v>83</v>
      </c>
      <c r="AV378" s="13" t="s">
        <v>83</v>
      </c>
      <c r="AW378" s="13" t="s">
        <v>34</v>
      </c>
      <c r="AX378" s="13" t="s">
        <v>73</v>
      </c>
      <c r="AY378" s="236" t="s">
        <v>129</v>
      </c>
    </row>
    <row r="379" s="14" customFormat="1">
      <c r="A379" s="14"/>
      <c r="B379" s="237"/>
      <c r="C379" s="238"/>
      <c r="D379" s="219" t="s">
        <v>142</v>
      </c>
      <c r="E379" s="239" t="s">
        <v>21</v>
      </c>
      <c r="F379" s="240" t="s">
        <v>144</v>
      </c>
      <c r="G379" s="238"/>
      <c r="H379" s="241">
        <v>116.375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7" t="s">
        <v>142</v>
      </c>
      <c r="AU379" s="247" t="s">
        <v>83</v>
      </c>
      <c r="AV379" s="14" t="s">
        <v>136</v>
      </c>
      <c r="AW379" s="14" t="s">
        <v>34</v>
      </c>
      <c r="AX379" s="14" t="s">
        <v>81</v>
      </c>
      <c r="AY379" s="247" t="s">
        <v>129</v>
      </c>
    </row>
    <row r="380" s="2" customFormat="1" ht="16.5" customHeight="1">
      <c r="A380" s="39"/>
      <c r="B380" s="40"/>
      <c r="C380" s="206" t="s">
        <v>500</v>
      </c>
      <c r="D380" s="206" t="s">
        <v>131</v>
      </c>
      <c r="E380" s="207" t="s">
        <v>501</v>
      </c>
      <c r="F380" s="208" t="s">
        <v>502</v>
      </c>
      <c r="G380" s="209" t="s">
        <v>134</v>
      </c>
      <c r="H380" s="210">
        <v>12</v>
      </c>
      <c r="I380" s="211"/>
      <c r="J380" s="212">
        <f>ROUND(I380*H380,2)</f>
        <v>0</v>
      </c>
      <c r="K380" s="208" t="s">
        <v>135</v>
      </c>
      <c r="L380" s="45"/>
      <c r="M380" s="213" t="s">
        <v>21</v>
      </c>
      <c r="N380" s="214" t="s">
        <v>44</v>
      </c>
      <c r="O380" s="85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7" t="s">
        <v>136</v>
      </c>
      <c r="AT380" s="217" t="s">
        <v>131</v>
      </c>
      <c r="AU380" s="217" t="s">
        <v>83</v>
      </c>
      <c r="AY380" s="18" t="s">
        <v>129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8" t="s">
        <v>81</v>
      </c>
      <c r="BK380" s="218">
        <f>ROUND(I380*H380,2)</f>
        <v>0</v>
      </c>
      <c r="BL380" s="18" t="s">
        <v>136</v>
      </c>
      <c r="BM380" s="217" t="s">
        <v>503</v>
      </c>
    </row>
    <row r="381" s="2" customFormat="1">
      <c r="A381" s="39"/>
      <c r="B381" s="40"/>
      <c r="C381" s="41"/>
      <c r="D381" s="219" t="s">
        <v>138</v>
      </c>
      <c r="E381" s="41"/>
      <c r="F381" s="220" t="s">
        <v>504</v>
      </c>
      <c r="G381" s="41"/>
      <c r="H381" s="41"/>
      <c r="I381" s="221"/>
      <c r="J381" s="41"/>
      <c r="K381" s="41"/>
      <c r="L381" s="45"/>
      <c r="M381" s="222"/>
      <c r="N381" s="223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138</v>
      </c>
      <c r="AU381" s="18" t="s">
        <v>83</v>
      </c>
    </row>
    <row r="382" s="2" customFormat="1">
      <c r="A382" s="39"/>
      <c r="B382" s="40"/>
      <c r="C382" s="41"/>
      <c r="D382" s="224" t="s">
        <v>140</v>
      </c>
      <c r="E382" s="41"/>
      <c r="F382" s="225" t="s">
        <v>505</v>
      </c>
      <c r="G382" s="41"/>
      <c r="H382" s="41"/>
      <c r="I382" s="221"/>
      <c r="J382" s="41"/>
      <c r="K382" s="41"/>
      <c r="L382" s="45"/>
      <c r="M382" s="222"/>
      <c r="N382" s="223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140</v>
      </c>
      <c r="AU382" s="18" t="s">
        <v>83</v>
      </c>
    </row>
    <row r="383" s="13" customFormat="1">
      <c r="A383" s="13"/>
      <c r="B383" s="226"/>
      <c r="C383" s="227"/>
      <c r="D383" s="219" t="s">
        <v>142</v>
      </c>
      <c r="E383" s="228" t="s">
        <v>21</v>
      </c>
      <c r="F383" s="229" t="s">
        <v>506</v>
      </c>
      <c r="G383" s="227"/>
      <c r="H383" s="230">
        <v>12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142</v>
      </c>
      <c r="AU383" s="236" t="s">
        <v>83</v>
      </c>
      <c r="AV383" s="13" t="s">
        <v>83</v>
      </c>
      <c r="AW383" s="13" t="s">
        <v>34</v>
      </c>
      <c r="AX383" s="13" t="s">
        <v>73</v>
      </c>
      <c r="AY383" s="236" t="s">
        <v>129</v>
      </c>
    </row>
    <row r="384" s="14" customFormat="1">
      <c r="A384" s="14"/>
      <c r="B384" s="237"/>
      <c r="C384" s="238"/>
      <c r="D384" s="219" t="s">
        <v>142</v>
      </c>
      <c r="E384" s="239" t="s">
        <v>21</v>
      </c>
      <c r="F384" s="240" t="s">
        <v>144</v>
      </c>
      <c r="G384" s="238"/>
      <c r="H384" s="241">
        <v>12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7" t="s">
        <v>142</v>
      </c>
      <c r="AU384" s="247" t="s">
        <v>83</v>
      </c>
      <c r="AV384" s="14" t="s">
        <v>136</v>
      </c>
      <c r="AW384" s="14" t="s">
        <v>34</v>
      </c>
      <c r="AX384" s="14" t="s">
        <v>81</v>
      </c>
      <c r="AY384" s="247" t="s">
        <v>129</v>
      </c>
    </row>
    <row r="385" s="2" customFormat="1" ht="16.5" customHeight="1">
      <c r="A385" s="39"/>
      <c r="B385" s="40"/>
      <c r="C385" s="206" t="s">
        <v>507</v>
      </c>
      <c r="D385" s="206" t="s">
        <v>131</v>
      </c>
      <c r="E385" s="207" t="s">
        <v>508</v>
      </c>
      <c r="F385" s="208" t="s">
        <v>509</v>
      </c>
      <c r="G385" s="209" t="s">
        <v>134</v>
      </c>
      <c r="H385" s="210">
        <v>1540.5</v>
      </c>
      <c r="I385" s="211"/>
      <c r="J385" s="212">
        <f>ROUND(I385*H385,2)</f>
        <v>0</v>
      </c>
      <c r="K385" s="208" t="s">
        <v>135</v>
      </c>
      <c r="L385" s="45"/>
      <c r="M385" s="213" t="s">
        <v>21</v>
      </c>
      <c r="N385" s="214" t="s">
        <v>44</v>
      </c>
      <c r="O385" s="85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7" t="s">
        <v>136</v>
      </c>
      <c r="AT385" s="217" t="s">
        <v>131</v>
      </c>
      <c r="AU385" s="217" t="s">
        <v>83</v>
      </c>
      <c r="AY385" s="18" t="s">
        <v>129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8" t="s">
        <v>81</v>
      </c>
      <c r="BK385" s="218">
        <f>ROUND(I385*H385,2)</f>
        <v>0</v>
      </c>
      <c r="BL385" s="18" t="s">
        <v>136</v>
      </c>
      <c r="BM385" s="217" t="s">
        <v>510</v>
      </c>
    </row>
    <row r="386" s="2" customFormat="1">
      <c r="A386" s="39"/>
      <c r="B386" s="40"/>
      <c r="C386" s="41"/>
      <c r="D386" s="219" t="s">
        <v>138</v>
      </c>
      <c r="E386" s="41"/>
      <c r="F386" s="220" t="s">
        <v>511</v>
      </c>
      <c r="G386" s="41"/>
      <c r="H386" s="41"/>
      <c r="I386" s="221"/>
      <c r="J386" s="41"/>
      <c r="K386" s="41"/>
      <c r="L386" s="45"/>
      <c r="M386" s="222"/>
      <c r="N386" s="223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138</v>
      </c>
      <c r="AU386" s="18" t="s">
        <v>83</v>
      </c>
    </row>
    <row r="387" s="2" customFormat="1">
      <c r="A387" s="39"/>
      <c r="B387" s="40"/>
      <c r="C387" s="41"/>
      <c r="D387" s="224" t="s">
        <v>140</v>
      </c>
      <c r="E387" s="41"/>
      <c r="F387" s="225" t="s">
        <v>512</v>
      </c>
      <c r="G387" s="41"/>
      <c r="H387" s="41"/>
      <c r="I387" s="221"/>
      <c r="J387" s="41"/>
      <c r="K387" s="41"/>
      <c r="L387" s="45"/>
      <c r="M387" s="222"/>
      <c r="N387" s="223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140</v>
      </c>
      <c r="AU387" s="18" t="s">
        <v>83</v>
      </c>
    </row>
    <row r="388" s="13" customFormat="1">
      <c r="A388" s="13"/>
      <c r="B388" s="226"/>
      <c r="C388" s="227"/>
      <c r="D388" s="219" t="s">
        <v>142</v>
      </c>
      <c r="E388" s="228" t="s">
        <v>21</v>
      </c>
      <c r="F388" s="229" t="s">
        <v>513</v>
      </c>
      <c r="G388" s="227"/>
      <c r="H388" s="230">
        <v>1540.5</v>
      </c>
      <c r="I388" s="231"/>
      <c r="J388" s="227"/>
      <c r="K388" s="227"/>
      <c r="L388" s="232"/>
      <c r="M388" s="233"/>
      <c r="N388" s="234"/>
      <c r="O388" s="234"/>
      <c r="P388" s="234"/>
      <c r="Q388" s="234"/>
      <c r="R388" s="234"/>
      <c r="S388" s="234"/>
      <c r="T388" s="23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6" t="s">
        <v>142</v>
      </c>
      <c r="AU388" s="236" t="s">
        <v>83</v>
      </c>
      <c r="AV388" s="13" t="s">
        <v>83</v>
      </c>
      <c r="AW388" s="13" t="s">
        <v>34</v>
      </c>
      <c r="AX388" s="13" t="s">
        <v>73</v>
      </c>
      <c r="AY388" s="236" t="s">
        <v>129</v>
      </c>
    </row>
    <row r="389" s="14" customFormat="1">
      <c r="A389" s="14"/>
      <c r="B389" s="237"/>
      <c r="C389" s="238"/>
      <c r="D389" s="219" t="s">
        <v>142</v>
      </c>
      <c r="E389" s="239" t="s">
        <v>21</v>
      </c>
      <c r="F389" s="240" t="s">
        <v>144</v>
      </c>
      <c r="G389" s="238"/>
      <c r="H389" s="241">
        <v>1540.5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7" t="s">
        <v>142</v>
      </c>
      <c r="AU389" s="247" t="s">
        <v>83</v>
      </c>
      <c r="AV389" s="14" t="s">
        <v>136</v>
      </c>
      <c r="AW389" s="14" t="s">
        <v>34</v>
      </c>
      <c r="AX389" s="14" t="s">
        <v>81</v>
      </c>
      <c r="AY389" s="247" t="s">
        <v>129</v>
      </c>
    </row>
    <row r="390" s="2" customFormat="1" ht="16.5" customHeight="1">
      <c r="A390" s="39"/>
      <c r="B390" s="40"/>
      <c r="C390" s="206" t="s">
        <v>514</v>
      </c>
      <c r="D390" s="206" t="s">
        <v>131</v>
      </c>
      <c r="E390" s="207" t="s">
        <v>515</v>
      </c>
      <c r="F390" s="208" t="s">
        <v>516</v>
      </c>
      <c r="G390" s="209" t="s">
        <v>134</v>
      </c>
      <c r="H390" s="210">
        <v>1540.5</v>
      </c>
      <c r="I390" s="211"/>
      <c r="J390" s="212">
        <f>ROUND(I390*H390,2)</f>
        <v>0</v>
      </c>
      <c r="K390" s="208" t="s">
        <v>135</v>
      </c>
      <c r="L390" s="45"/>
      <c r="M390" s="213" t="s">
        <v>21</v>
      </c>
      <c r="N390" s="214" t="s">
        <v>44</v>
      </c>
      <c r="O390" s="85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7" t="s">
        <v>136</v>
      </c>
      <c r="AT390" s="217" t="s">
        <v>131</v>
      </c>
      <c r="AU390" s="217" t="s">
        <v>83</v>
      </c>
      <c r="AY390" s="18" t="s">
        <v>129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8" t="s">
        <v>81</v>
      </c>
      <c r="BK390" s="218">
        <f>ROUND(I390*H390,2)</f>
        <v>0</v>
      </c>
      <c r="BL390" s="18" t="s">
        <v>136</v>
      </c>
      <c r="BM390" s="217" t="s">
        <v>517</v>
      </c>
    </row>
    <row r="391" s="2" customFormat="1">
      <c r="A391" s="39"/>
      <c r="B391" s="40"/>
      <c r="C391" s="41"/>
      <c r="D391" s="219" t="s">
        <v>138</v>
      </c>
      <c r="E391" s="41"/>
      <c r="F391" s="220" t="s">
        <v>518</v>
      </c>
      <c r="G391" s="41"/>
      <c r="H391" s="41"/>
      <c r="I391" s="221"/>
      <c r="J391" s="41"/>
      <c r="K391" s="41"/>
      <c r="L391" s="45"/>
      <c r="M391" s="222"/>
      <c r="N391" s="223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138</v>
      </c>
      <c r="AU391" s="18" t="s">
        <v>83</v>
      </c>
    </row>
    <row r="392" s="2" customFormat="1">
      <c r="A392" s="39"/>
      <c r="B392" s="40"/>
      <c r="C392" s="41"/>
      <c r="D392" s="224" t="s">
        <v>140</v>
      </c>
      <c r="E392" s="41"/>
      <c r="F392" s="225" t="s">
        <v>519</v>
      </c>
      <c r="G392" s="41"/>
      <c r="H392" s="41"/>
      <c r="I392" s="221"/>
      <c r="J392" s="41"/>
      <c r="K392" s="41"/>
      <c r="L392" s="45"/>
      <c r="M392" s="222"/>
      <c r="N392" s="223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140</v>
      </c>
      <c r="AU392" s="18" t="s">
        <v>83</v>
      </c>
    </row>
    <row r="393" s="13" customFormat="1">
      <c r="A393" s="13"/>
      <c r="B393" s="226"/>
      <c r="C393" s="227"/>
      <c r="D393" s="219" t="s">
        <v>142</v>
      </c>
      <c r="E393" s="228" t="s">
        <v>21</v>
      </c>
      <c r="F393" s="229" t="s">
        <v>513</v>
      </c>
      <c r="G393" s="227"/>
      <c r="H393" s="230">
        <v>1540.5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142</v>
      </c>
      <c r="AU393" s="236" t="s">
        <v>83</v>
      </c>
      <c r="AV393" s="13" t="s">
        <v>83</v>
      </c>
      <c r="AW393" s="13" t="s">
        <v>34</v>
      </c>
      <c r="AX393" s="13" t="s">
        <v>73</v>
      </c>
      <c r="AY393" s="236" t="s">
        <v>129</v>
      </c>
    </row>
    <row r="394" s="14" customFormat="1">
      <c r="A394" s="14"/>
      <c r="B394" s="237"/>
      <c r="C394" s="238"/>
      <c r="D394" s="219" t="s">
        <v>142</v>
      </c>
      <c r="E394" s="239" t="s">
        <v>21</v>
      </c>
      <c r="F394" s="240" t="s">
        <v>144</v>
      </c>
      <c r="G394" s="238"/>
      <c r="H394" s="241">
        <v>1540.5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7" t="s">
        <v>142</v>
      </c>
      <c r="AU394" s="247" t="s">
        <v>83</v>
      </c>
      <c r="AV394" s="14" t="s">
        <v>136</v>
      </c>
      <c r="AW394" s="14" t="s">
        <v>34</v>
      </c>
      <c r="AX394" s="14" t="s">
        <v>81</v>
      </c>
      <c r="AY394" s="247" t="s">
        <v>129</v>
      </c>
    </row>
    <row r="395" s="2" customFormat="1" ht="16.5" customHeight="1">
      <c r="A395" s="39"/>
      <c r="B395" s="40"/>
      <c r="C395" s="258" t="s">
        <v>520</v>
      </c>
      <c r="D395" s="258" t="s">
        <v>495</v>
      </c>
      <c r="E395" s="259" t="s">
        <v>521</v>
      </c>
      <c r="F395" s="260" t="s">
        <v>522</v>
      </c>
      <c r="G395" s="261" t="s">
        <v>523</v>
      </c>
      <c r="H395" s="262">
        <v>4.6219999999999999</v>
      </c>
      <c r="I395" s="263"/>
      <c r="J395" s="264">
        <f>ROUND(I395*H395,2)</f>
        <v>0</v>
      </c>
      <c r="K395" s="260" t="s">
        <v>21</v>
      </c>
      <c r="L395" s="265"/>
      <c r="M395" s="266" t="s">
        <v>21</v>
      </c>
      <c r="N395" s="267" t="s">
        <v>44</v>
      </c>
      <c r="O395" s="85"/>
      <c r="P395" s="215">
        <f>O395*H395</f>
        <v>0</v>
      </c>
      <c r="Q395" s="215">
        <v>0.001</v>
      </c>
      <c r="R395" s="215">
        <f>Q395*H395</f>
        <v>0.0046220000000000002</v>
      </c>
      <c r="S395" s="215">
        <v>0</v>
      </c>
      <c r="T395" s="216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7" t="s">
        <v>185</v>
      </c>
      <c r="AT395" s="217" t="s">
        <v>495</v>
      </c>
      <c r="AU395" s="217" t="s">
        <v>83</v>
      </c>
      <c r="AY395" s="18" t="s">
        <v>129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8" t="s">
        <v>81</v>
      </c>
      <c r="BK395" s="218">
        <f>ROUND(I395*H395,2)</f>
        <v>0</v>
      </c>
      <c r="BL395" s="18" t="s">
        <v>136</v>
      </c>
      <c r="BM395" s="217" t="s">
        <v>524</v>
      </c>
    </row>
    <row r="396" s="2" customFormat="1">
      <c r="A396" s="39"/>
      <c r="B396" s="40"/>
      <c r="C396" s="41"/>
      <c r="D396" s="219" t="s">
        <v>138</v>
      </c>
      <c r="E396" s="41"/>
      <c r="F396" s="220" t="s">
        <v>525</v>
      </c>
      <c r="G396" s="41"/>
      <c r="H396" s="41"/>
      <c r="I396" s="221"/>
      <c r="J396" s="41"/>
      <c r="K396" s="41"/>
      <c r="L396" s="45"/>
      <c r="M396" s="222"/>
      <c r="N396" s="223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138</v>
      </c>
      <c r="AU396" s="18" t="s">
        <v>83</v>
      </c>
    </row>
    <row r="397" s="13" customFormat="1">
      <c r="A397" s="13"/>
      <c r="B397" s="226"/>
      <c r="C397" s="227"/>
      <c r="D397" s="219" t="s">
        <v>142</v>
      </c>
      <c r="E397" s="228" t="s">
        <v>21</v>
      </c>
      <c r="F397" s="229" t="s">
        <v>526</v>
      </c>
      <c r="G397" s="227"/>
      <c r="H397" s="230">
        <v>4.6219999999999999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6" t="s">
        <v>142</v>
      </c>
      <c r="AU397" s="236" t="s">
        <v>83</v>
      </c>
      <c r="AV397" s="13" t="s">
        <v>83</v>
      </c>
      <c r="AW397" s="13" t="s">
        <v>34</v>
      </c>
      <c r="AX397" s="13" t="s">
        <v>73</v>
      </c>
      <c r="AY397" s="236" t="s">
        <v>129</v>
      </c>
    </row>
    <row r="398" s="14" customFormat="1">
      <c r="A398" s="14"/>
      <c r="B398" s="237"/>
      <c r="C398" s="238"/>
      <c r="D398" s="219" t="s">
        <v>142</v>
      </c>
      <c r="E398" s="239" t="s">
        <v>21</v>
      </c>
      <c r="F398" s="240" t="s">
        <v>144</v>
      </c>
      <c r="G398" s="238"/>
      <c r="H398" s="241">
        <v>4.6219999999999999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7" t="s">
        <v>142</v>
      </c>
      <c r="AU398" s="247" t="s">
        <v>83</v>
      </c>
      <c r="AV398" s="14" t="s">
        <v>136</v>
      </c>
      <c r="AW398" s="14" t="s">
        <v>34</v>
      </c>
      <c r="AX398" s="14" t="s">
        <v>81</v>
      </c>
      <c r="AY398" s="247" t="s">
        <v>129</v>
      </c>
    </row>
    <row r="399" s="2" customFormat="1" ht="16.5" customHeight="1">
      <c r="A399" s="39"/>
      <c r="B399" s="40"/>
      <c r="C399" s="206" t="s">
        <v>527</v>
      </c>
      <c r="D399" s="206" t="s">
        <v>131</v>
      </c>
      <c r="E399" s="207" t="s">
        <v>528</v>
      </c>
      <c r="F399" s="208" t="s">
        <v>529</v>
      </c>
      <c r="G399" s="209" t="s">
        <v>134</v>
      </c>
      <c r="H399" s="210">
        <v>8102.4250000000002</v>
      </c>
      <c r="I399" s="211"/>
      <c r="J399" s="212">
        <f>ROUND(I399*H399,2)</f>
        <v>0</v>
      </c>
      <c r="K399" s="208" t="s">
        <v>135</v>
      </c>
      <c r="L399" s="45"/>
      <c r="M399" s="213" t="s">
        <v>21</v>
      </c>
      <c r="N399" s="214" t="s">
        <v>44</v>
      </c>
      <c r="O399" s="85"/>
      <c r="P399" s="215">
        <f>O399*H399</f>
        <v>0</v>
      </c>
      <c r="Q399" s="215">
        <v>0</v>
      </c>
      <c r="R399" s="215">
        <f>Q399*H399</f>
        <v>0</v>
      </c>
      <c r="S399" s="215">
        <v>0</v>
      </c>
      <c r="T399" s="216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7" t="s">
        <v>136</v>
      </c>
      <c r="AT399" s="217" t="s">
        <v>131</v>
      </c>
      <c r="AU399" s="217" t="s">
        <v>83</v>
      </c>
      <c r="AY399" s="18" t="s">
        <v>129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8" t="s">
        <v>81</v>
      </c>
      <c r="BK399" s="218">
        <f>ROUND(I399*H399,2)</f>
        <v>0</v>
      </c>
      <c r="BL399" s="18" t="s">
        <v>136</v>
      </c>
      <c r="BM399" s="217" t="s">
        <v>530</v>
      </c>
    </row>
    <row r="400" s="2" customFormat="1">
      <c r="A400" s="39"/>
      <c r="B400" s="40"/>
      <c r="C400" s="41"/>
      <c r="D400" s="219" t="s">
        <v>138</v>
      </c>
      <c r="E400" s="41"/>
      <c r="F400" s="220" t="s">
        <v>531</v>
      </c>
      <c r="G400" s="41"/>
      <c r="H400" s="41"/>
      <c r="I400" s="221"/>
      <c r="J400" s="41"/>
      <c r="K400" s="41"/>
      <c r="L400" s="45"/>
      <c r="M400" s="222"/>
      <c r="N400" s="223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138</v>
      </c>
      <c r="AU400" s="18" t="s">
        <v>83</v>
      </c>
    </row>
    <row r="401" s="2" customFormat="1">
      <c r="A401" s="39"/>
      <c r="B401" s="40"/>
      <c r="C401" s="41"/>
      <c r="D401" s="224" t="s">
        <v>140</v>
      </c>
      <c r="E401" s="41"/>
      <c r="F401" s="225" t="s">
        <v>532</v>
      </c>
      <c r="G401" s="41"/>
      <c r="H401" s="41"/>
      <c r="I401" s="221"/>
      <c r="J401" s="41"/>
      <c r="K401" s="41"/>
      <c r="L401" s="45"/>
      <c r="M401" s="222"/>
      <c r="N401" s="223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140</v>
      </c>
      <c r="AU401" s="18" t="s">
        <v>83</v>
      </c>
    </row>
    <row r="402" s="13" customFormat="1">
      <c r="A402" s="13"/>
      <c r="B402" s="226"/>
      <c r="C402" s="227"/>
      <c r="D402" s="219" t="s">
        <v>142</v>
      </c>
      <c r="E402" s="228" t="s">
        <v>21</v>
      </c>
      <c r="F402" s="229" t="s">
        <v>533</v>
      </c>
      <c r="G402" s="227"/>
      <c r="H402" s="230">
        <v>7665.625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142</v>
      </c>
      <c r="AU402" s="236" t="s">
        <v>83</v>
      </c>
      <c r="AV402" s="13" t="s">
        <v>83</v>
      </c>
      <c r="AW402" s="13" t="s">
        <v>34</v>
      </c>
      <c r="AX402" s="13" t="s">
        <v>73</v>
      </c>
      <c r="AY402" s="236" t="s">
        <v>129</v>
      </c>
    </row>
    <row r="403" s="13" customFormat="1">
      <c r="A403" s="13"/>
      <c r="B403" s="226"/>
      <c r="C403" s="227"/>
      <c r="D403" s="219" t="s">
        <v>142</v>
      </c>
      <c r="E403" s="228" t="s">
        <v>21</v>
      </c>
      <c r="F403" s="229" t="s">
        <v>534</v>
      </c>
      <c r="G403" s="227"/>
      <c r="H403" s="230">
        <v>436.80000000000001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142</v>
      </c>
      <c r="AU403" s="236" t="s">
        <v>83</v>
      </c>
      <c r="AV403" s="13" t="s">
        <v>83</v>
      </c>
      <c r="AW403" s="13" t="s">
        <v>34</v>
      </c>
      <c r="AX403" s="13" t="s">
        <v>73</v>
      </c>
      <c r="AY403" s="236" t="s">
        <v>129</v>
      </c>
    </row>
    <row r="404" s="14" customFormat="1">
      <c r="A404" s="14"/>
      <c r="B404" s="237"/>
      <c r="C404" s="238"/>
      <c r="D404" s="219" t="s">
        <v>142</v>
      </c>
      <c r="E404" s="239" t="s">
        <v>21</v>
      </c>
      <c r="F404" s="240" t="s">
        <v>144</v>
      </c>
      <c r="G404" s="238"/>
      <c r="H404" s="241">
        <v>8102.4250000000002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7" t="s">
        <v>142</v>
      </c>
      <c r="AU404" s="247" t="s">
        <v>83</v>
      </c>
      <c r="AV404" s="14" t="s">
        <v>136</v>
      </c>
      <c r="AW404" s="14" t="s">
        <v>34</v>
      </c>
      <c r="AX404" s="14" t="s">
        <v>81</v>
      </c>
      <c r="AY404" s="247" t="s">
        <v>129</v>
      </c>
    </row>
    <row r="405" s="2" customFormat="1" ht="16.5" customHeight="1">
      <c r="A405" s="39"/>
      <c r="B405" s="40"/>
      <c r="C405" s="206" t="s">
        <v>535</v>
      </c>
      <c r="D405" s="206" t="s">
        <v>131</v>
      </c>
      <c r="E405" s="207" t="s">
        <v>536</v>
      </c>
      <c r="F405" s="208" t="s">
        <v>537</v>
      </c>
      <c r="G405" s="209" t="s">
        <v>134</v>
      </c>
      <c r="H405" s="210">
        <v>150</v>
      </c>
      <c r="I405" s="211"/>
      <c r="J405" s="212">
        <f>ROUND(I405*H405,2)</f>
        <v>0</v>
      </c>
      <c r="K405" s="208" t="s">
        <v>135</v>
      </c>
      <c r="L405" s="45"/>
      <c r="M405" s="213" t="s">
        <v>21</v>
      </c>
      <c r="N405" s="214" t="s">
        <v>44</v>
      </c>
      <c r="O405" s="85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7" t="s">
        <v>136</v>
      </c>
      <c r="AT405" s="217" t="s">
        <v>131</v>
      </c>
      <c r="AU405" s="217" t="s">
        <v>83</v>
      </c>
      <c r="AY405" s="18" t="s">
        <v>129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8" t="s">
        <v>81</v>
      </c>
      <c r="BK405" s="218">
        <f>ROUND(I405*H405,2)</f>
        <v>0</v>
      </c>
      <c r="BL405" s="18" t="s">
        <v>136</v>
      </c>
      <c r="BM405" s="217" t="s">
        <v>538</v>
      </c>
    </row>
    <row r="406" s="2" customFormat="1">
      <c r="A406" s="39"/>
      <c r="B406" s="40"/>
      <c r="C406" s="41"/>
      <c r="D406" s="219" t="s">
        <v>138</v>
      </c>
      <c r="E406" s="41"/>
      <c r="F406" s="220" t="s">
        <v>539</v>
      </c>
      <c r="G406" s="41"/>
      <c r="H406" s="41"/>
      <c r="I406" s="221"/>
      <c r="J406" s="41"/>
      <c r="K406" s="41"/>
      <c r="L406" s="45"/>
      <c r="M406" s="222"/>
      <c r="N406" s="223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138</v>
      </c>
      <c r="AU406" s="18" t="s">
        <v>83</v>
      </c>
    </row>
    <row r="407" s="2" customFormat="1">
      <c r="A407" s="39"/>
      <c r="B407" s="40"/>
      <c r="C407" s="41"/>
      <c r="D407" s="224" t="s">
        <v>140</v>
      </c>
      <c r="E407" s="41"/>
      <c r="F407" s="225" t="s">
        <v>540</v>
      </c>
      <c r="G407" s="41"/>
      <c r="H407" s="41"/>
      <c r="I407" s="221"/>
      <c r="J407" s="41"/>
      <c r="K407" s="41"/>
      <c r="L407" s="45"/>
      <c r="M407" s="222"/>
      <c r="N407" s="223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140</v>
      </c>
      <c r="AU407" s="18" t="s">
        <v>83</v>
      </c>
    </row>
    <row r="408" s="13" customFormat="1">
      <c r="A408" s="13"/>
      <c r="B408" s="226"/>
      <c r="C408" s="227"/>
      <c r="D408" s="219" t="s">
        <v>142</v>
      </c>
      <c r="E408" s="228" t="s">
        <v>21</v>
      </c>
      <c r="F408" s="229" t="s">
        <v>541</v>
      </c>
      <c r="G408" s="227"/>
      <c r="H408" s="230">
        <v>150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6" t="s">
        <v>142</v>
      </c>
      <c r="AU408" s="236" t="s">
        <v>83</v>
      </c>
      <c r="AV408" s="13" t="s">
        <v>83</v>
      </c>
      <c r="AW408" s="13" t="s">
        <v>34</v>
      </c>
      <c r="AX408" s="13" t="s">
        <v>73</v>
      </c>
      <c r="AY408" s="236" t="s">
        <v>129</v>
      </c>
    </row>
    <row r="409" s="14" customFormat="1">
      <c r="A409" s="14"/>
      <c r="B409" s="237"/>
      <c r="C409" s="238"/>
      <c r="D409" s="219" t="s">
        <v>142</v>
      </c>
      <c r="E409" s="239" t="s">
        <v>21</v>
      </c>
      <c r="F409" s="240" t="s">
        <v>144</v>
      </c>
      <c r="G409" s="238"/>
      <c r="H409" s="241">
        <v>150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7" t="s">
        <v>142</v>
      </c>
      <c r="AU409" s="247" t="s">
        <v>83</v>
      </c>
      <c r="AV409" s="14" t="s">
        <v>136</v>
      </c>
      <c r="AW409" s="14" t="s">
        <v>34</v>
      </c>
      <c r="AX409" s="14" t="s">
        <v>81</v>
      </c>
      <c r="AY409" s="247" t="s">
        <v>129</v>
      </c>
    </row>
    <row r="410" s="2" customFormat="1" ht="16.5" customHeight="1">
      <c r="A410" s="39"/>
      <c r="B410" s="40"/>
      <c r="C410" s="206" t="s">
        <v>542</v>
      </c>
      <c r="D410" s="206" t="s">
        <v>131</v>
      </c>
      <c r="E410" s="207" t="s">
        <v>543</v>
      </c>
      <c r="F410" s="208" t="s">
        <v>544</v>
      </c>
      <c r="G410" s="209" t="s">
        <v>154</v>
      </c>
      <c r="H410" s="210">
        <v>8</v>
      </c>
      <c r="I410" s="211"/>
      <c r="J410" s="212">
        <f>ROUND(I410*H410,2)</f>
        <v>0</v>
      </c>
      <c r="K410" s="208" t="s">
        <v>135</v>
      </c>
      <c r="L410" s="45"/>
      <c r="M410" s="213" t="s">
        <v>21</v>
      </c>
      <c r="N410" s="214" t="s">
        <v>44</v>
      </c>
      <c r="O410" s="85"/>
      <c r="P410" s="215">
        <f>O410*H410</f>
        <v>0</v>
      </c>
      <c r="Q410" s="215">
        <v>0.032030000000000003</v>
      </c>
      <c r="R410" s="215">
        <f>Q410*H410</f>
        <v>0.25624000000000002</v>
      </c>
      <c r="S410" s="215">
        <v>0</v>
      </c>
      <c r="T410" s="216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7" t="s">
        <v>136</v>
      </c>
      <c r="AT410" s="217" t="s">
        <v>131</v>
      </c>
      <c r="AU410" s="217" t="s">
        <v>83</v>
      </c>
      <c r="AY410" s="18" t="s">
        <v>129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8" t="s">
        <v>81</v>
      </c>
      <c r="BK410" s="218">
        <f>ROUND(I410*H410,2)</f>
        <v>0</v>
      </c>
      <c r="BL410" s="18" t="s">
        <v>136</v>
      </c>
      <c r="BM410" s="217" t="s">
        <v>545</v>
      </c>
    </row>
    <row r="411" s="2" customFormat="1">
      <c r="A411" s="39"/>
      <c r="B411" s="40"/>
      <c r="C411" s="41"/>
      <c r="D411" s="219" t="s">
        <v>138</v>
      </c>
      <c r="E411" s="41"/>
      <c r="F411" s="220" t="s">
        <v>546</v>
      </c>
      <c r="G411" s="41"/>
      <c r="H411" s="41"/>
      <c r="I411" s="221"/>
      <c r="J411" s="41"/>
      <c r="K411" s="41"/>
      <c r="L411" s="45"/>
      <c r="M411" s="222"/>
      <c r="N411" s="223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138</v>
      </c>
      <c r="AU411" s="18" t="s">
        <v>83</v>
      </c>
    </row>
    <row r="412" s="2" customFormat="1">
      <c r="A412" s="39"/>
      <c r="B412" s="40"/>
      <c r="C412" s="41"/>
      <c r="D412" s="224" t="s">
        <v>140</v>
      </c>
      <c r="E412" s="41"/>
      <c r="F412" s="225" t="s">
        <v>547</v>
      </c>
      <c r="G412" s="41"/>
      <c r="H412" s="41"/>
      <c r="I412" s="221"/>
      <c r="J412" s="41"/>
      <c r="K412" s="41"/>
      <c r="L412" s="45"/>
      <c r="M412" s="222"/>
      <c r="N412" s="223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140</v>
      </c>
      <c r="AU412" s="18" t="s">
        <v>83</v>
      </c>
    </row>
    <row r="413" s="13" customFormat="1">
      <c r="A413" s="13"/>
      <c r="B413" s="226"/>
      <c r="C413" s="227"/>
      <c r="D413" s="219" t="s">
        <v>142</v>
      </c>
      <c r="E413" s="228" t="s">
        <v>21</v>
      </c>
      <c r="F413" s="229" t="s">
        <v>548</v>
      </c>
      <c r="G413" s="227"/>
      <c r="H413" s="230">
        <v>8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142</v>
      </c>
      <c r="AU413" s="236" t="s">
        <v>83</v>
      </c>
      <c r="AV413" s="13" t="s">
        <v>83</v>
      </c>
      <c r="AW413" s="13" t="s">
        <v>34</v>
      </c>
      <c r="AX413" s="13" t="s">
        <v>73</v>
      </c>
      <c r="AY413" s="236" t="s">
        <v>129</v>
      </c>
    </row>
    <row r="414" s="14" customFormat="1">
      <c r="A414" s="14"/>
      <c r="B414" s="237"/>
      <c r="C414" s="238"/>
      <c r="D414" s="219" t="s">
        <v>142</v>
      </c>
      <c r="E414" s="239" t="s">
        <v>21</v>
      </c>
      <c r="F414" s="240" t="s">
        <v>144</v>
      </c>
      <c r="G414" s="238"/>
      <c r="H414" s="241">
        <v>8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7" t="s">
        <v>142</v>
      </c>
      <c r="AU414" s="247" t="s">
        <v>83</v>
      </c>
      <c r="AV414" s="14" t="s">
        <v>136</v>
      </c>
      <c r="AW414" s="14" t="s">
        <v>34</v>
      </c>
      <c r="AX414" s="14" t="s">
        <v>81</v>
      </c>
      <c r="AY414" s="247" t="s">
        <v>129</v>
      </c>
    </row>
    <row r="415" s="2" customFormat="1" ht="16.5" customHeight="1">
      <c r="A415" s="39"/>
      <c r="B415" s="40"/>
      <c r="C415" s="206" t="s">
        <v>549</v>
      </c>
      <c r="D415" s="206" t="s">
        <v>131</v>
      </c>
      <c r="E415" s="207" t="s">
        <v>550</v>
      </c>
      <c r="F415" s="208" t="s">
        <v>551</v>
      </c>
      <c r="G415" s="209" t="s">
        <v>251</v>
      </c>
      <c r="H415" s="210">
        <v>61.619999999999997</v>
      </c>
      <c r="I415" s="211"/>
      <c r="J415" s="212">
        <f>ROUND(I415*H415,2)</f>
        <v>0</v>
      </c>
      <c r="K415" s="208" t="s">
        <v>135</v>
      </c>
      <c r="L415" s="45"/>
      <c r="M415" s="213" t="s">
        <v>21</v>
      </c>
      <c r="N415" s="214" t="s">
        <v>44</v>
      </c>
      <c r="O415" s="85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7" t="s">
        <v>136</v>
      </c>
      <c r="AT415" s="217" t="s">
        <v>131</v>
      </c>
      <c r="AU415" s="217" t="s">
        <v>83</v>
      </c>
      <c r="AY415" s="18" t="s">
        <v>129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8" t="s">
        <v>81</v>
      </c>
      <c r="BK415" s="218">
        <f>ROUND(I415*H415,2)</f>
        <v>0</v>
      </c>
      <c r="BL415" s="18" t="s">
        <v>136</v>
      </c>
      <c r="BM415" s="217" t="s">
        <v>552</v>
      </c>
    </row>
    <row r="416" s="2" customFormat="1">
      <c r="A416" s="39"/>
      <c r="B416" s="40"/>
      <c r="C416" s="41"/>
      <c r="D416" s="219" t="s">
        <v>138</v>
      </c>
      <c r="E416" s="41"/>
      <c r="F416" s="220" t="s">
        <v>553</v>
      </c>
      <c r="G416" s="41"/>
      <c r="H416" s="41"/>
      <c r="I416" s="221"/>
      <c r="J416" s="41"/>
      <c r="K416" s="41"/>
      <c r="L416" s="45"/>
      <c r="M416" s="222"/>
      <c r="N416" s="223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138</v>
      </c>
      <c r="AU416" s="18" t="s">
        <v>83</v>
      </c>
    </row>
    <row r="417" s="2" customFormat="1">
      <c r="A417" s="39"/>
      <c r="B417" s="40"/>
      <c r="C417" s="41"/>
      <c r="D417" s="224" t="s">
        <v>140</v>
      </c>
      <c r="E417" s="41"/>
      <c r="F417" s="225" t="s">
        <v>554</v>
      </c>
      <c r="G417" s="41"/>
      <c r="H417" s="41"/>
      <c r="I417" s="221"/>
      <c r="J417" s="41"/>
      <c r="K417" s="41"/>
      <c r="L417" s="45"/>
      <c r="M417" s="222"/>
      <c r="N417" s="223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140</v>
      </c>
      <c r="AU417" s="18" t="s">
        <v>83</v>
      </c>
    </row>
    <row r="418" s="13" customFormat="1">
      <c r="A418" s="13"/>
      <c r="B418" s="226"/>
      <c r="C418" s="227"/>
      <c r="D418" s="219" t="s">
        <v>142</v>
      </c>
      <c r="E418" s="228" t="s">
        <v>21</v>
      </c>
      <c r="F418" s="229" t="s">
        <v>555</v>
      </c>
      <c r="G418" s="227"/>
      <c r="H418" s="230">
        <v>61.619999999999997</v>
      </c>
      <c r="I418" s="231"/>
      <c r="J418" s="227"/>
      <c r="K418" s="227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142</v>
      </c>
      <c r="AU418" s="236" t="s">
        <v>83</v>
      </c>
      <c r="AV418" s="13" t="s">
        <v>83</v>
      </c>
      <c r="AW418" s="13" t="s">
        <v>34</v>
      </c>
      <c r="AX418" s="13" t="s">
        <v>73</v>
      </c>
      <c r="AY418" s="236" t="s">
        <v>129</v>
      </c>
    </row>
    <row r="419" s="14" customFormat="1">
      <c r="A419" s="14"/>
      <c r="B419" s="237"/>
      <c r="C419" s="238"/>
      <c r="D419" s="219" t="s">
        <v>142</v>
      </c>
      <c r="E419" s="239" t="s">
        <v>21</v>
      </c>
      <c r="F419" s="240" t="s">
        <v>144</v>
      </c>
      <c r="G419" s="238"/>
      <c r="H419" s="241">
        <v>61.619999999999997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7" t="s">
        <v>142</v>
      </c>
      <c r="AU419" s="247" t="s">
        <v>83</v>
      </c>
      <c r="AV419" s="14" t="s">
        <v>136</v>
      </c>
      <c r="AW419" s="14" t="s">
        <v>34</v>
      </c>
      <c r="AX419" s="14" t="s">
        <v>81</v>
      </c>
      <c r="AY419" s="247" t="s">
        <v>129</v>
      </c>
    </row>
    <row r="420" s="2" customFormat="1" ht="16.5" customHeight="1">
      <c r="A420" s="39"/>
      <c r="B420" s="40"/>
      <c r="C420" s="206" t="s">
        <v>556</v>
      </c>
      <c r="D420" s="206" t="s">
        <v>131</v>
      </c>
      <c r="E420" s="207" t="s">
        <v>557</v>
      </c>
      <c r="F420" s="208" t="s">
        <v>558</v>
      </c>
      <c r="G420" s="209" t="s">
        <v>251</v>
      </c>
      <c r="H420" s="210">
        <v>61.619999999999997</v>
      </c>
      <c r="I420" s="211"/>
      <c r="J420" s="212">
        <f>ROUND(I420*H420,2)</f>
        <v>0</v>
      </c>
      <c r="K420" s="208" t="s">
        <v>135</v>
      </c>
      <c r="L420" s="45"/>
      <c r="M420" s="213" t="s">
        <v>21</v>
      </c>
      <c r="N420" s="214" t="s">
        <v>44</v>
      </c>
      <c r="O420" s="85"/>
      <c r="P420" s="215">
        <f>O420*H420</f>
        <v>0</v>
      </c>
      <c r="Q420" s="215">
        <v>0</v>
      </c>
      <c r="R420" s="215">
        <f>Q420*H420</f>
        <v>0</v>
      </c>
      <c r="S420" s="215">
        <v>0</v>
      </c>
      <c r="T420" s="216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7" t="s">
        <v>136</v>
      </c>
      <c r="AT420" s="217" t="s">
        <v>131</v>
      </c>
      <c r="AU420" s="217" t="s">
        <v>83</v>
      </c>
      <c r="AY420" s="18" t="s">
        <v>129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8" t="s">
        <v>81</v>
      </c>
      <c r="BK420" s="218">
        <f>ROUND(I420*H420,2)</f>
        <v>0</v>
      </c>
      <c r="BL420" s="18" t="s">
        <v>136</v>
      </c>
      <c r="BM420" s="217" t="s">
        <v>559</v>
      </c>
    </row>
    <row r="421" s="2" customFormat="1">
      <c r="A421" s="39"/>
      <c r="B421" s="40"/>
      <c r="C421" s="41"/>
      <c r="D421" s="219" t="s">
        <v>138</v>
      </c>
      <c r="E421" s="41"/>
      <c r="F421" s="220" t="s">
        <v>560</v>
      </c>
      <c r="G421" s="41"/>
      <c r="H421" s="41"/>
      <c r="I421" s="221"/>
      <c r="J421" s="41"/>
      <c r="K421" s="41"/>
      <c r="L421" s="45"/>
      <c r="M421" s="222"/>
      <c r="N421" s="223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138</v>
      </c>
      <c r="AU421" s="18" t="s">
        <v>83</v>
      </c>
    </row>
    <row r="422" s="2" customFormat="1">
      <c r="A422" s="39"/>
      <c r="B422" s="40"/>
      <c r="C422" s="41"/>
      <c r="D422" s="224" t="s">
        <v>140</v>
      </c>
      <c r="E422" s="41"/>
      <c r="F422" s="225" t="s">
        <v>561</v>
      </c>
      <c r="G422" s="41"/>
      <c r="H422" s="41"/>
      <c r="I422" s="221"/>
      <c r="J422" s="41"/>
      <c r="K422" s="41"/>
      <c r="L422" s="45"/>
      <c r="M422" s="222"/>
      <c r="N422" s="223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140</v>
      </c>
      <c r="AU422" s="18" t="s">
        <v>83</v>
      </c>
    </row>
    <row r="423" s="13" customFormat="1">
      <c r="A423" s="13"/>
      <c r="B423" s="226"/>
      <c r="C423" s="227"/>
      <c r="D423" s="219" t="s">
        <v>142</v>
      </c>
      <c r="E423" s="228" t="s">
        <v>21</v>
      </c>
      <c r="F423" s="229" t="s">
        <v>562</v>
      </c>
      <c r="G423" s="227"/>
      <c r="H423" s="230">
        <v>61.619999999999997</v>
      </c>
      <c r="I423" s="231"/>
      <c r="J423" s="227"/>
      <c r="K423" s="227"/>
      <c r="L423" s="232"/>
      <c r="M423" s="233"/>
      <c r="N423" s="234"/>
      <c r="O423" s="234"/>
      <c r="P423" s="234"/>
      <c r="Q423" s="234"/>
      <c r="R423" s="234"/>
      <c r="S423" s="234"/>
      <c r="T423" s="23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6" t="s">
        <v>142</v>
      </c>
      <c r="AU423" s="236" t="s">
        <v>83</v>
      </c>
      <c r="AV423" s="13" t="s">
        <v>83</v>
      </c>
      <c r="AW423" s="13" t="s">
        <v>34</v>
      </c>
      <c r="AX423" s="13" t="s">
        <v>73</v>
      </c>
      <c r="AY423" s="236" t="s">
        <v>129</v>
      </c>
    </row>
    <row r="424" s="14" customFormat="1">
      <c r="A424" s="14"/>
      <c r="B424" s="237"/>
      <c r="C424" s="238"/>
      <c r="D424" s="219" t="s">
        <v>142</v>
      </c>
      <c r="E424" s="239" t="s">
        <v>21</v>
      </c>
      <c r="F424" s="240" t="s">
        <v>144</v>
      </c>
      <c r="G424" s="238"/>
      <c r="H424" s="241">
        <v>61.619999999999997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7" t="s">
        <v>142</v>
      </c>
      <c r="AU424" s="247" t="s">
        <v>83</v>
      </c>
      <c r="AV424" s="14" t="s">
        <v>136</v>
      </c>
      <c r="AW424" s="14" t="s">
        <v>34</v>
      </c>
      <c r="AX424" s="14" t="s">
        <v>81</v>
      </c>
      <c r="AY424" s="247" t="s">
        <v>129</v>
      </c>
    </row>
    <row r="425" s="2" customFormat="1" ht="16.5" customHeight="1">
      <c r="A425" s="39"/>
      <c r="B425" s="40"/>
      <c r="C425" s="206" t="s">
        <v>563</v>
      </c>
      <c r="D425" s="206" t="s">
        <v>131</v>
      </c>
      <c r="E425" s="207" t="s">
        <v>564</v>
      </c>
      <c r="F425" s="208" t="s">
        <v>565</v>
      </c>
      <c r="G425" s="209" t="s">
        <v>251</v>
      </c>
      <c r="H425" s="210">
        <v>554.58000000000004</v>
      </c>
      <c r="I425" s="211"/>
      <c r="J425" s="212">
        <f>ROUND(I425*H425,2)</f>
        <v>0</v>
      </c>
      <c r="K425" s="208" t="s">
        <v>135</v>
      </c>
      <c r="L425" s="45"/>
      <c r="M425" s="213" t="s">
        <v>21</v>
      </c>
      <c r="N425" s="214" t="s">
        <v>44</v>
      </c>
      <c r="O425" s="85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7" t="s">
        <v>136</v>
      </c>
      <c r="AT425" s="217" t="s">
        <v>131</v>
      </c>
      <c r="AU425" s="217" t="s">
        <v>83</v>
      </c>
      <c r="AY425" s="18" t="s">
        <v>129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8" t="s">
        <v>81</v>
      </c>
      <c r="BK425" s="218">
        <f>ROUND(I425*H425,2)</f>
        <v>0</v>
      </c>
      <c r="BL425" s="18" t="s">
        <v>136</v>
      </c>
      <c r="BM425" s="217" t="s">
        <v>566</v>
      </c>
    </row>
    <row r="426" s="2" customFormat="1">
      <c r="A426" s="39"/>
      <c r="B426" s="40"/>
      <c r="C426" s="41"/>
      <c r="D426" s="219" t="s">
        <v>138</v>
      </c>
      <c r="E426" s="41"/>
      <c r="F426" s="220" t="s">
        <v>567</v>
      </c>
      <c r="G426" s="41"/>
      <c r="H426" s="41"/>
      <c r="I426" s="221"/>
      <c r="J426" s="41"/>
      <c r="K426" s="41"/>
      <c r="L426" s="45"/>
      <c r="M426" s="222"/>
      <c r="N426" s="223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138</v>
      </c>
      <c r="AU426" s="18" t="s">
        <v>83</v>
      </c>
    </row>
    <row r="427" s="2" customFormat="1">
      <c r="A427" s="39"/>
      <c r="B427" s="40"/>
      <c r="C427" s="41"/>
      <c r="D427" s="224" t="s">
        <v>140</v>
      </c>
      <c r="E427" s="41"/>
      <c r="F427" s="225" t="s">
        <v>568</v>
      </c>
      <c r="G427" s="41"/>
      <c r="H427" s="41"/>
      <c r="I427" s="221"/>
      <c r="J427" s="41"/>
      <c r="K427" s="41"/>
      <c r="L427" s="45"/>
      <c r="M427" s="222"/>
      <c r="N427" s="223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140</v>
      </c>
      <c r="AU427" s="18" t="s">
        <v>83</v>
      </c>
    </row>
    <row r="428" s="13" customFormat="1">
      <c r="A428" s="13"/>
      <c r="B428" s="226"/>
      <c r="C428" s="227"/>
      <c r="D428" s="219" t="s">
        <v>142</v>
      </c>
      <c r="E428" s="228" t="s">
        <v>21</v>
      </c>
      <c r="F428" s="229" t="s">
        <v>569</v>
      </c>
      <c r="G428" s="227"/>
      <c r="H428" s="230">
        <v>554.58000000000004</v>
      </c>
      <c r="I428" s="231"/>
      <c r="J428" s="227"/>
      <c r="K428" s="227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142</v>
      </c>
      <c r="AU428" s="236" t="s">
        <v>83</v>
      </c>
      <c r="AV428" s="13" t="s">
        <v>83</v>
      </c>
      <c r="AW428" s="13" t="s">
        <v>34</v>
      </c>
      <c r="AX428" s="13" t="s">
        <v>73</v>
      </c>
      <c r="AY428" s="236" t="s">
        <v>129</v>
      </c>
    </row>
    <row r="429" s="14" customFormat="1">
      <c r="A429" s="14"/>
      <c r="B429" s="237"/>
      <c r="C429" s="238"/>
      <c r="D429" s="219" t="s">
        <v>142</v>
      </c>
      <c r="E429" s="239" t="s">
        <v>21</v>
      </c>
      <c r="F429" s="240" t="s">
        <v>144</v>
      </c>
      <c r="G429" s="238"/>
      <c r="H429" s="241">
        <v>554.58000000000004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7" t="s">
        <v>142</v>
      </c>
      <c r="AU429" s="247" t="s">
        <v>83</v>
      </c>
      <c r="AV429" s="14" t="s">
        <v>136</v>
      </c>
      <c r="AW429" s="14" t="s">
        <v>34</v>
      </c>
      <c r="AX429" s="14" t="s">
        <v>81</v>
      </c>
      <c r="AY429" s="247" t="s">
        <v>129</v>
      </c>
    </row>
    <row r="430" s="12" customFormat="1" ht="22.8" customHeight="1">
      <c r="A430" s="12"/>
      <c r="B430" s="190"/>
      <c r="C430" s="191"/>
      <c r="D430" s="192" t="s">
        <v>72</v>
      </c>
      <c r="E430" s="204" t="s">
        <v>83</v>
      </c>
      <c r="F430" s="204" t="s">
        <v>570</v>
      </c>
      <c r="G430" s="191"/>
      <c r="H430" s="191"/>
      <c r="I430" s="194"/>
      <c r="J430" s="205">
        <f>BK430</f>
        <v>0</v>
      </c>
      <c r="K430" s="191"/>
      <c r="L430" s="196"/>
      <c r="M430" s="197"/>
      <c r="N430" s="198"/>
      <c r="O430" s="198"/>
      <c r="P430" s="199">
        <f>SUM(P431:P514)</f>
        <v>0</v>
      </c>
      <c r="Q430" s="198"/>
      <c r="R430" s="199">
        <f>SUM(R431:R514)</f>
        <v>552.30162574912003</v>
      </c>
      <c r="S430" s="198"/>
      <c r="T430" s="200">
        <f>SUM(T431:T514)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01" t="s">
        <v>81</v>
      </c>
      <c r="AT430" s="202" t="s">
        <v>72</v>
      </c>
      <c r="AU430" s="202" t="s">
        <v>81</v>
      </c>
      <c r="AY430" s="201" t="s">
        <v>129</v>
      </c>
      <c r="BK430" s="203">
        <f>SUM(BK431:BK514)</f>
        <v>0</v>
      </c>
    </row>
    <row r="431" s="2" customFormat="1" ht="16.5" customHeight="1">
      <c r="A431" s="39"/>
      <c r="B431" s="40"/>
      <c r="C431" s="206" t="s">
        <v>571</v>
      </c>
      <c r="D431" s="206" t="s">
        <v>131</v>
      </c>
      <c r="E431" s="207" t="s">
        <v>572</v>
      </c>
      <c r="F431" s="208" t="s">
        <v>573</v>
      </c>
      <c r="G431" s="209" t="s">
        <v>251</v>
      </c>
      <c r="H431" s="210">
        <v>12</v>
      </c>
      <c r="I431" s="211"/>
      <c r="J431" s="212">
        <f>ROUND(I431*H431,2)</f>
        <v>0</v>
      </c>
      <c r="K431" s="208" t="s">
        <v>135</v>
      </c>
      <c r="L431" s="45"/>
      <c r="M431" s="213" t="s">
        <v>21</v>
      </c>
      <c r="N431" s="214" t="s">
        <v>44</v>
      </c>
      <c r="O431" s="85"/>
      <c r="P431" s="215">
        <f>O431*H431</f>
        <v>0</v>
      </c>
      <c r="Q431" s="215">
        <v>0</v>
      </c>
      <c r="R431" s="215">
        <f>Q431*H431</f>
        <v>0</v>
      </c>
      <c r="S431" s="215">
        <v>0</v>
      </c>
      <c r="T431" s="216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7" t="s">
        <v>136</v>
      </c>
      <c r="AT431" s="217" t="s">
        <v>131</v>
      </c>
      <c r="AU431" s="217" t="s">
        <v>83</v>
      </c>
      <c r="AY431" s="18" t="s">
        <v>129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8" t="s">
        <v>81</v>
      </c>
      <c r="BK431" s="218">
        <f>ROUND(I431*H431,2)</f>
        <v>0</v>
      </c>
      <c r="BL431" s="18" t="s">
        <v>136</v>
      </c>
      <c r="BM431" s="217" t="s">
        <v>574</v>
      </c>
    </row>
    <row r="432" s="2" customFormat="1">
      <c r="A432" s="39"/>
      <c r="B432" s="40"/>
      <c r="C432" s="41"/>
      <c r="D432" s="219" t="s">
        <v>138</v>
      </c>
      <c r="E432" s="41"/>
      <c r="F432" s="220" t="s">
        <v>575</v>
      </c>
      <c r="G432" s="41"/>
      <c r="H432" s="41"/>
      <c r="I432" s="221"/>
      <c r="J432" s="41"/>
      <c r="K432" s="41"/>
      <c r="L432" s="45"/>
      <c r="M432" s="222"/>
      <c r="N432" s="223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138</v>
      </c>
      <c r="AU432" s="18" t="s">
        <v>83</v>
      </c>
    </row>
    <row r="433" s="2" customFormat="1">
      <c r="A433" s="39"/>
      <c r="B433" s="40"/>
      <c r="C433" s="41"/>
      <c r="D433" s="224" t="s">
        <v>140</v>
      </c>
      <c r="E433" s="41"/>
      <c r="F433" s="225" t="s">
        <v>576</v>
      </c>
      <c r="G433" s="41"/>
      <c r="H433" s="41"/>
      <c r="I433" s="221"/>
      <c r="J433" s="41"/>
      <c r="K433" s="41"/>
      <c r="L433" s="45"/>
      <c r="M433" s="222"/>
      <c r="N433" s="223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140</v>
      </c>
      <c r="AU433" s="18" t="s">
        <v>83</v>
      </c>
    </row>
    <row r="434" s="13" customFormat="1">
      <c r="A434" s="13"/>
      <c r="B434" s="226"/>
      <c r="C434" s="227"/>
      <c r="D434" s="219" t="s">
        <v>142</v>
      </c>
      <c r="E434" s="228" t="s">
        <v>21</v>
      </c>
      <c r="F434" s="229" t="s">
        <v>577</v>
      </c>
      <c r="G434" s="227"/>
      <c r="H434" s="230">
        <v>12</v>
      </c>
      <c r="I434" s="231"/>
      <c r="J434" s="227"/>
      <c r="K434" s="227"/>
      <c r="L434" s="232"/>
      <c r="M434" s="233"/>
      <c r="N434" s="234"/>
      <c r="O434" s="234"/>
      <c r="P434" s="234"/>
      <c r="Q434" s="234"/>
      <c r="R434" s="234"/>
      <c r="S434" s="234"/>
      <c r="T434" s="23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6" t="s">
        <v>142</v>
      </c>
      <c r="AU434" s="236" t="s">
        <v>83</v>
      </c>
      <c r="AV434" s="13" t="s">
        <v>83</v>
      </c>
      <c r="AW434" s="13" t="s">
        <v>34</v>
      </c>
      <c r="AX434" s="13" t="s">
        <v>73</v>
      </c>
      <c r="AY434" s="236" t="s">
        <v>129</v>
      </c>
    </row>
    <row r="435" s="14" customFormat="1">
      <c r="A435" s="14"/>
      <c r="B435" s="237"/>
      <c r="C435" s="238"/>
      <c r="D435" s="219" t="s">
        <v>142</v>
      </c>
      <c r="E435" s="239" t="s">
        <v>21</v>
      </c>
      <c r="F435" s="240" t="s">
        <v>144</v>
      </c>
      <c r="G435" s="238"/>
      <c r="H435" s="241">
        <v>12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7" t="s">
        <v>142</v>
      </c>
      <c r="AU435" s="247" t="s">
        <v>83</v>
      </c>
      <c r="AV435" s="14" t="s">
        <v>136</v>
      </c>
      <c r="AW435" s="14" t="s">
        <v>34</v>
      </c>
      <c r="AX435" s="14" t="s">
        <v>81</v>
      </c>
      <c r="AY435" s="247" t="s">
        <v>129</v>
      </c>
    </row>
    <row r="436" s="2" customFormat="1" ht="16.5" customHeight="1">
      <c r="A436" s="39"/>
      <c r="B436" s="40"/>
      <c r="C436" s="206" t="s">
        <v>578</v>
      </c>
      <c r="D436" s="206" t="s">
        <v>131</v>
      </c>
      <c r="E436" s="207" t="s">
        <v>579</v>
      </c>
      <c r="F436" s="208" t="s">
        <v>580</v>
      </c>
      <c r="G436" s="209" t="s">
        <v>251</v>
      </c>
      <c r="H436" s="210">
        <v>1.8</v>
      </c>
      <c r="I436" s="211"/>
      <c r="J436" s="212">
        <f>ROUND(I436*H436,2)</f>
        <v>0</v>
      </c>
      <c r="K436" s="208" t="s">
        <v>135</v>
      </c>
      <c r="L436" s="45"/>
      <c r="M436" s="213" t="s">
        <v>21</v>
      </c>
      <c r="N436" s="214" t="s">
        <v>44</v>
      </c>
      <c r="O436" s="85"/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7" t="s">
        <v>136</v>
      </c>
      <c r="AT436" s="217" t="s">
        <v>131</v>
      </c>
      <c r="AU436" s="217" t="s">
        <v>83</v>
      </c>
      <c r="AY436" s="18" t="s">
        <v>129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8" t="s">
        <v>81</v>
      </c>
      <c r="BK436" s="218">
        <f>ROUND(I436*H436,2)</f>
        <v>0</v>
      </c>
      <c r="BL436" s="18" t="s">
        <v>136</v>
      </c>
      <c r="BM436" s="217" t="s">
        <v>581</v>
      </c>
    </row>
    <row r="437" s="2" customFormat="1">
      <c r="A437" s="39"/>
      <c r="B437" s="40"/>
      <c r="C437" s="41"/>
      <c r="D437" s="219" t="s">
        <v>138</v>
      </c>
      <c r="E437" s="41"/>
      <c r="F437" s="220" t="s">
        <v>582</v>
      </c>
      <c r="G437" s="41"/>
      <c r="H437" s="41"/>
      <c r="I437" s="221"/>
      <c r="J437" s="41"/>
      <c r="K437" s="41"/>
      <c r="L437" s="45"/>
      <c r="M437" s="222"/>
      <c r="N437" s="223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138</v>
      </c>
      <c r="AU437" s="18" t="s">
        <v>83</v>
      </c>
    </row>
    <row r="438" s="2" customFormat="1">
      <c r="A438" s="39"/>
      <c r="B438" s="40"/>
      <c r="C438" s="41"/>
      <c r="D438" s="224" t="s">
        <v>140</v>
      </c>
      <c r="E438" s="41"/>
      <c r="F438" s="225" t="s">
        <v>583</v>
      </c>
      <c r="G438" s="41"/>
      <c r="H438" s="41"/>
      <c r="I438" s="221"/>
      <c r="J438" s="41"/>
      <c r="K438" s="41"/>
      <c r="L438" s="45"/>
      <c r="M438" s="222"/>
      <c r="N438" s="223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140</v>
      </c>
      <c r="AU438" s="18" t="s">
        <v>83</v>
      </c>
    </row>
    <row r="439" s="13" customFormat="1">
      <c r="A439" s="13"/>
      <c r="B439" s="226"/>
      <c r="C439" s="227"/>
      <c r="D439" s="219" t="s">
        <v>142</v>
      </c>
      <c r="E439" s="228" t="s">
        <v>21</v>
      </c>
      <c r="F439" s="229" t="s">
        <v>584</v>
      </c>
      <c r="G439" s="227"/>
      <c r="H439" s="230">
        <v>1.8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142</v>
      </c>
      <c r="AU439" s="236" t="s">
        <v>83</v>
      </c>
      <c r="AV439" s="13" t="s">
        <v>83</v>
      </c>
      <c r="AW439" s="13" t="s">
        <v>34</v>
      </c>
      <c r="AX439" s="13" t="s">
        <v>73</v>
      </c>
      <c r="AY439" s="236" t="s">
        <v>129</v>
      </c>
    </row>
    <row r="440" s="14" customFormat="1">
      <c r="A440" s="14"/>
      <c r="B440" s="237"/>
      <c r="C440" s="238"/>
      <c r="D440" s="219" t="s">
        <v>142</v>
      </c>
      <c r="E440" s="239" t="s">
        <v>21</v>
      </c>
      <c r="F440" s="240" t="s">
        <v>144</v>
      </c>
      <c r="G440" s="238"/>
      <c r="H440" s="241">
        <v>1.8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7" t="s">
        <v>142</v>
      </c>
      <c r="AU440" s="247" t="s">
        <v>83</v>
      </c>
      <c r="AV440" s="14" t="s">
        <v>136</v>
      </c>
      <c r="AW440" s="14" t="s">
        <v>34</v>
      </c>
      <c r="AX440" s="14" t="s">
        <v>81</v>
      </c>
      <c r="AY440" s="247" t="s">
        <v>129</v>
      </c>
    </row>
    <row r="441" s="2" customFormat="1" ht="16.5" customHeight="1">
      <c r="A441" s="39"/>
      <c r="B441" s="40"/>
      <c r="C441" s="206" t="s">
        <v>585</v>
      </c>
      <c r="D441" s="206" t="s">
        <v>131</v>
      </c>
      <c r="E441" s="207" t="s">
        <v>586</v>
      </c>
      <c r="F441" s="208" t="s">
        <v>587</v>
      </c>
      <c r="G441" s="209" t="s">
        <v>134</v>
      </c>
      <c r="H441" s="210">
        <v>4142.5</v>
      </c>
      <c r="I441" s="211"/>
      <c r="J441" s="212">
        <f>ROUND(I441*H441,2)</f>
        <v>0</v>
      </c>
      <c r="K441" s="208" t="s">
        <v>135</v>
      </c>
      <c r="L441" s="45"/>
      <c r="M441" s="213" t="s">
        <v>21</v>
      </c>
      <c r="N441" s="214" t="s">
        <v>44</v>
      </c>
      <c r="O441" s="85"/>
      <c r="P441" s="215">
        <f>O441*H441</f>
        <v>0</v>
      </c>
      <c r="Q441" s="215">
        <v>0.00017000000000000001</v>
      </c>
      <c r="R441" s="215">
        <f>Q441*H441</f>
        <v>0.7042250000000001</v>
      </c>
      <c r="S441" s="215">
        <v>0</v>
      </c>
      <c r="T441" s="216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7" t="s">
        <v>136</v>
      </c>
      <c r="AT441" s="217" t="s">
        <v>131</v>
      </c>
      <c r="AU441" s="217" t="s">
        <v>83</v>
      </c>
      <c r="AY441" s="18" t="s">
        <v>129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8" t="s">
        <v>81</v>
      </c>
      <c r="BK441" s="218">
        <f>ROUND(I441*H441,2)</f>
        <v>0</v>
      </c>
      <c r="BL441" s="18" t="s">
        <v>136</v>
      </c>
      <c r="BM441" s="217" t="s">
        <v>588</v>
      </c>
    </row>
    <row r="442" s="2" customFormat="1">
      <c r="A442" s="39"/>
      <c r="B442" s="40"/>
      <c r="C442" s="41"/>
      <c r="D442" s="219" t="s">
        <v>138</v>
      </c>
      <c r="E442" s="41"/>
      <c r="F442" s="220" t="s">
        <v>589</v>
      </c>
      <c r="G442" s="41"/>
      <c r="H442" s="41"/>
      <c r="I442" s="221"/>
      <c r="J442" s="41"/>
      <c r="K442" s="41"/>
      <c r="L442" s="45"/>
      <c r="M442" s="222"/>
      <c r="N442" s="223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138</v>
      </c>
      <c r="AU442" s="18" t="s">
        <v>83</v>
      </c>
    </row>
    <row r="443" s="2" customFormat="1">
      <c r="A443" s="39"/>
      <c r="B443" s="40"/>
      <c r="C443" s="41"/>
      <c r="D443" s="224" t="s">
        <v>140</v>
      </c>
      <c r="E443" s="41"/>
      <c r="F443" s="225" t="s">
        <v>590</v>
      </c>
      <c r="G443" s="41"/>
      <c r="H443" s="41"/>
      <c r="I443" s="221"/>
      <c r="J443" s="41"/>
      <c r="K443" s="41"/>
      <c r="L443" s="45"/>
      <c r="M443" s="222"/>
      <c r="N443" s="223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140</v>
      </c>
      <c r="AU443" s="18" t="s">
        <v>83</v>
      </c>
    </row>
    <row r="444" s="13" customFormat="1">
      <c r="A444" s="13"/>
      <c r="B444" s="226"/>
      <c r="C444" s="227"/>
      <c r="D444" s="219" t="s">
        <v>142</v>
      </c>
      <c r="E444" s="228" t="s">
        <v>21</v>
      </c>
      <c r="F444" s="229" t="s">
        <v>591</v>
      </c>
      <c r="G444" s="227"/>
      <c r="H444" s="230">
        <v>4142.5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142</v>
      </c>
      <c r="AU444" s="236" t="s">
        <v>83</v>
      </c>
      <c r="AV444" s="13" t="s">
        <v>83</v>
      </c>
      <c r="AW444" s="13" t="s">
        <v>34</v>
      </c>
      <c r="AX444" s="13" t="s">
        <v>73</v>
      </c>
      <c r="AY444" s="236" t="s">
        <v>129</v>
      </c>
    </row>
    <row r="445" s="14" customFormat="1">
      <c r="A445" s="14"/>
      <c r="B445" s="237"/>
      <c r="C445" s="238"/>
      <c r="D445" s="219" t="s">
        <v>142</v>
      </c>
      <c r="E445" s="239" t="s">
        <v>21</v>
      </c>
      <c r="F445" s="240" t="s">
        <v>144</v>
      </c>
      <c r="G445" s="238"/>
      <c r="H445" s="241">
        <v>4142.5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7" t="s">
        <v>142</v>
      </c>
      <c r="AU445" s="247" t="s">
        <v>83</v>
      </c>
      <c r="AV445" s="14" t="s">
        <v>136</v>
      </c>
      <c r="AW445" s="14" t="s">
        <v>34</v>
      </c>
      <c r="AX445" s="14" t="s">
        <v>81</v>
      </c>
      <c r="AY445" s="247" t="s">
        <v>129</v>
      </c>
    </row>
    <row r="446" s="2" customFormat="1" ht="16.5" customHeight="1">
      <c r="A446" s="39"/>
      <c r="B446" s="40"/>
      <c r="C446" s="258" t="s">
        <v>592</v>
      </c>
      <c r="D446" s="258" t="s">
        <v>495</v>
      </c>
      <c r="E446" s="259" t="s">
        <v>593</v>
      </c>
      <c r="F446" s="260" t="s">
        <v>594</v>
      </c>
      <c r="G446" s="261" t="s">
        <v>134</v>
      </c>
      <c r="H446" s="262">
        <v>4225.3500000000004</v>
      </c>
      <c r="I446" s="263"/>
      <c r="J446" s="264">
        <f>ROUND(I446*H446,2)</f>
        <v>0</v>
      </c>
      <c r="K446" s="260" t="s">
        <v>135</v>
      </c>
      <c r="L446" s="265"/>
      <c r="M446" s="266" t="s">
        <v>21</v>
      </c>
      <c r="N446" s="267" t="s">
        <v>44</v>
      </c>
      <c r="O446" s="85"/>
      <c r="P446" s="215">
        <f>O446*H446</f>
        <v>0</v>
      </c>
      <c r="Q446" s="215">
        <v>0.00014999999999999999</v>
      </c>
      <c r="R446" s="215">
        <f>Q446*H446</f>
        <v>0.63380250000000005</v>
      </c>
      <c r="S446" s="215">
        <v>0</v>
      </c>
      <c r="T446" s="216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7" t="s">
        <v>185</v>
      </c>
      <c r="AT446" s="217" t="s">
        <v>495</v>
      </c>
      <c r="AU446" s="217" t="s">
        <v>83</v>
      </c>
      <c r="AY446" s="18" t="s">
        <v>129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8" t="s">
        <v>81</v>
      </c>
      <c r="BK446" s="218">
        <f>ROUND(I446*H446,2)</f>
        <v>0</v>
      </c>
      <c r="BL446" s="18" t="s">
        <v>136</v>
      </c>
      <c r="BM446" s="217" t="s">
        <v>595</v>
      </c>
    </row>
    <row r="447" s="2" customFormat="1">
      <c r="A447" s="39"/>
      <c r="B447" s="40"/>
      <c r="C447" s="41"/>
      <c r="D447" s="219" t="s">
        <v>138</v>
      </c>
      <c r="E447" s="41"/>
      <c r="F447" s="220" t="s">
        <v>594</v>
      </c>
      <c r="G447" s="41"/>
      <c r="H447" s="41"/>
      <c r="I447" s="221"/>
      <c r="J447" s="41"/>
      <c r="K447" s="41"/>
      <c r="L447" s="45"/>
      <c r="M447" s="222"/>
      <c r="N447" s="223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138</v>
      </c>
      <c r="AU447" s="18" t="s">
        <v>83</v>
      </c>
    </row>
    <row r="448" s="13" customFormat="1">
      <c r="A448" s="13"/>
      <c r="B448" s="226"/>
      <c r="C448" s="227"/>
      <c r="D448" s="219" t="s">
        <v>142</v>
      </c>
      <c r="E448" s="228" t="s">
        <v>21</v>
      </c>
      <c r="F448" s="229" t="s">
        <v>596</v>
      </c>
      <c r="G448" s="227"/>
      <c r="H448" s="230">
        <v>4225.3500000000004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142</v>
      </c>
      <c r="AU448" s="236" t="s">
        <v>83</v>
      </c>
      <c r="AV448" s="13" t="s">
        <v>83</v>
      </c>
      <c r="AW448" s="13" t="s">
        <v>34</v>
      </c>
      <c r="AX448" s="13" t="s">
        <v>73</v>
      </c>
      <c r="AY448" s="236" t="s">
        <v>129</v>
      </c>
    </row>
    <row r="449" s="14" customFormat="1">
      <c r="A449" s="14"/>
      <c r="B449" s="237"/>
      <c r="C449" s="238"/>
      <c r="D449" s="219" t="s">
        <v>142</v>
      </c>
      <c r="E449" s="239" t="s">
        <v>21</v>
      </c>
      <c r="F449" s="240" t="s">
        <v>144</v>
      </c>
      <c r="G449" s="238"/>
      <c r="H449" s="241">
        <v>4225.3500000000004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142</v>
      </c>
      <c r="AU449" s="247" t="s">
        <v>83</v>
      </c>
      <c r="AV449" s="14" t="s">
        <v>136</v>
      </c>
      <c r="AW449" s="14" t="s">
        <v>34</v>
      </c>
      <c r="AX449" s="14" t="s">
        <v>81</v>
      </c>
      <c r="AY449" s="247" t="s">
        <v>129</v>
      </c>
    </row>
    <row r="450" s="2" customFormat="1" ht="16.5" customHeight="1">
      <c r="A450" s="39"/>
      <c r="B450" s="40"/>
      <c r="C450" s="206" t="s">
        <v>597</v>
      </c>
      <c r="D450" s="206" t="s">
        <v>131</v>
      </c>
      <c r="E450" s="207" t="s">
        <v>598</v>
      </c>
      <c r="F450" s="208" t="s">
        <v>599</v>
      </c>
      <c r="G450" s="209" t="s">
        <v>134</v>
      </c>
      <c r="H450" s="210">
        <v>68</v>
      </c>
      <c r="I450" s="211"/>
      <c r="J450" s="212">
        <f>ROUND(I450*H450,2)</f>
        <v>0</v>
      </c>
      <c r="K450" s="208" t="s">
        <v>135</v>
      </c>
      <c r="L450" s="45"/>
      <c r="M450" s="213" t="s">
        <v>21</v>
      </c>
      <c r="N450" s="214" t="s">
        <v>44</v>
      </c>
      <c r="O450" s="85"/>
      <c r="P450" s="215">
        <f>O450*H450</f>
        <v>0</v>
      </c>
      <c r="Q450" s="215">
        <v>0.00027</v>
      </c>
      <c r="R450" s="215">
        <f>Q450*H450</f>
        <v>0.018360000000000001</v>
      </c>
      <c r="S450" s="215">
        <v>0</v>
      </c>
      <c r="T450" s="216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7" t="s">
        <v>136</v>
      </c>
      <c r="AT450" s="217" t="s">
        <v>131</v>
      </c>
      <c r="AU450" s="217" t="s">
        <v>83</v>
      </c>
      <c r="AY450" s="18" t="s">
        <v>129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8" t="s">
        <v>81</v>
      </c>
      <c r="BK450" s="218">
        <f>ROUND(I450*H450,2)</f>
        <v>0</v>
      </c>
      <c r="BL450" s="18" t="s">
        <v>136</v>
      </c>
      <c r="BM450" s="217" t="s">
        <v>600</v>
      </c>
    </row>
    <row r="451" s="2" customFormat="1">
      <c r="A451" s="39"/>
      <c r="B451" s="40"/>
      <c r="C451" s="41"/>
      <c r="D451" s="219" t="s">
        <v>138</v>
      </c>
      <c r="E451" s="41"/>
      <c r="F451" s="220" t="s">
        <v>601</v>
      </c>
      <c r="G451" s="41"/>
      <c r="H451" s="41"/>
      <c r="I451" s="221"/>
      <c r="J451" s="41"/>
      <c r="K451" s="41"/>
      <c r="L451" s="45"/>
      <c r="M451" s="222"/>
      <c r="N451" s="223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138</v>
      </c>
      <c r="AU451" s="18" t="s">
        <v>83</v>
      </c>
    </row>
    <row r="452" s="2" customFormat="1">
      <c r="A452" s="39"/>
      <c r="B452" s="40"/>
      <c r="C452" s="41"/>
      <c r="D452" s="224" t="s">
        <v>140</v>
      </c>
      <c r="E452" s="41"/>
      <c r="F452" s="225" t="s">
        <v>602</v>
      </c>
      <c r="G452" s="41"/>
      <c r="H452" s="41"/>
      <c r="I452" s="221"/>
      <c r="J452" s="41"/>
      <c r="K452" s="41"/>
      <c r="L452" s="45"/>
      <c r="M452" s="222"/>
      <c r="N452" s="223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140</v>
      </c>
      <c r="AU452" s="18" t="s">
        <v>83</v>
      </c>
    </row>
    <row r="453" s="13" customFormat="1">
      <c r="A453" s="13"/>
      <c r="B453" s="226"/>
      <c r="C453" s="227"/>
      <c r="D453" s="219" t="s">
        <v>142</v>
      </c>
      <c r="E453" s="228" t="s">
        <v>21</v>
      </c>
      <c r="F453" s="229" t="s">
        <v>603</v>
      </c>
      <c r="G453" s="227"/>
      <c r="H453" s="230">
        <v>68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6" t="s">
        <v>142</v>
      </c>
      <c r="AU453" s="236" t="s">
        <v>83</v>
      </c>
      <c r="AV453" s="13" t="s">
        <v>83</v>
      </c>
      <c r="AW453" s="13" t="s">
        <v>34</v>
      </c>
      <c r="AX453" s="13" t="s">
        <v>73</v>
      </c>
      <c r="AY453" s="236" t="s">
        <v>129</v>
      </c>
    </row>
    <row r="454" s="14" customFormat="1">
      <c r="A454" s="14"/>
      <c r="B454" s="237"/>
      <c r="C454" s="238"/>
      <c r="D454" s="219" t="s">
        <v>142</v>
      </c>
      <c r="E454" s="239" t="s">
        <v>21</v>
      </c>
      <c r="F454" s="240" t="s">
        <v>144</v>
      </c>
      <c r="G454" s="238"/>
      <c r="H454" s="241">
        <v>68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7" t="s">
        <v>142</v>
      </c>
      <c r="AU454" s="247" t="s">
        <v>83</v>
      </c>
      <c r="AV454" s="14" t="s">
        <v>136</v>
      </c>
      <c r="AW454" s="14" t="s">
        <v>34</v>
      </c>
      <c r="AX454" s="14" t="s">
        <v>81</v>
      </c>
      <c r="AY454" s="247" t="s">
        <v>129</v>
      </c>
    </row>
    <row r="455" s="2" customFormat="1" ht="16.5" customHeight="1">
      <c r="A455" s="39"/>
      <c r="B455" s="40"/>
      <c r="C455" s="258" t="s">
        <v>604</v>
      </c>
      <c r="D455" s="258" t="s">
        <v>495</v>
      </c>
      <c r="E455" s="259" t="s">
        <v>605</v>
      </c>
      <c r="F455" s="260" t="s">
        <v>606</v>
      </c>
      <c r="G455" s="261" t="s">
        <v>134</v>
      </c>
      <c r="H455" s="262">
        <v>88.600999999999999</v>
      </c>
      <c r="I455" s="263"/>
      <c r="J455" s="264">
        <f>ROUND(I455*H455,2)</f>
        <v>0</v>
      </c>
      <c r="K455" s="260" t="s">
        <v>135</v>
      </c>
      <c r="L455" s="265"/>
      <c r="M455" s="266" t="s">
        <v>21</v>
      </c>
      <c r="N455" s="267" t="s">
        <v>44</v>
      </c>
      <c r="O455" s="85"/>
      <c r="P455" s="215">
        <f>O455*H455</f>
        <v>0</v>
      </c>
      <c r="Q455" s="215">
        <v>0.00020000000000000001</v>
      </c>
      <c r="R455" s="215">
        <f>Q455*H455</f>
        <v>0.017720200000000002</v>
      </c>
      <c r="S455" s="215">
        <v>0</v>
      </c>
      <c r="T455" s="21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7" t="s">
        <v>185</v>
      </c>
      <c r="AT455" s="217" t="s">
        <v>495</v>
      </c>
      <c r="AU455" s="217" t="s">
        <v>83</v>
      </c>
      <c r="AY455" s="18" t="s">
        <v>129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8" t="s">
        <v>81</v>
      </c>
      <c r="BK455" s="218">
        <f>ROUND(I455*H455,2)</f>
        <v>0</v>
      </c>
      <c r="BL455" s="18" t="s">
        <v>136</v>
      </c>
      <c r="BM455" s="217" t="s">
        <v>607</v>
      </c>
    </row>
    <row r="456" s="2" customFormat="1">
      <c r="A456" s="39"/>
      <c r="B456" s="40"/>
      <c r="C456" s="41"/>
      <c r="D456" s="219" t="s">
        <v>138</v>
      </c>
      <c r="E456" s="41"/>
      <c r="F456" s="220" t="s">
        <v>606</v>
      </c>
      <c r="G456" s="41"/>
      <c r="H456" s="41"/>
      <c r="I456" s="221"/>
      <c r="J456" s="41"/>
      <c r="K456" s="41"/>
      <c r="L456" s="45"/>
      <c r="M456" s="222"/>
      <c r="N456" s="223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138</v>
      </c>
      <c r="AU456" s="18" t="s">
        <v>83</v>
      </c>
    </row>
    <row r="457" s="13" customFormat="1">
      <c r="A457" s="13"/>
      <c r="B457" s="226"/>
      <c r="C457" s="227"/>
      <c r="D457" s="219" t="s">
        <v>142</v>
      </c>
      <c r="E457" s="228" t="s">
        <v>21</v>
      </c>
      <c r="F457" s="229" t="s">
        <v>608</v>
      </c>
      <c r="G457" s="227"/>
      <c r="H457" s="230">
        <v>74.799999999999997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142</v>
      </c>
      <c r="AU457" s="236" t="s">
        <v>83</v>
      </c>
      <c r="AV457" s="13" t="s">
        <v>83</v>
      </c>
      <c r="AW457" s="13" t="s">
        <v>34</v>
      </c>
      <c r="AX457" s="13" t="s">
        <v>73</v>
      </c>
      <c r="AY457" s="236" t="s">
        <v>129</v>
      </c>
    </row>
    <row r="458" s="14" customFormat="1">
      <c r="A458" s="14"/>
      <c r="B458" s="237"/>
      <c r="C458" s="238"/>
      <c r="D458" s="219" t="s">
        <v>142</v>
      </c>
      <c r="E458" s="239" t="s">
        <v>21</v>
      </c>
      <c r="F458" s="240" t="s">
        <v>144</v>
      </c>
      <c r="G458" s="238"/>
      <c r="H458" s="241">
        <v>74.799999999999997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7" t="s">
        <v>142</v>
      </c>
      <c r="AU458" s="247" t="s">
        <v>83</v>
      </c>
      <c r="AV458" s="14" t="s">
        <v>136</v>
      </c>
      <c r="AW458" s="14" t="s">
        <v>34</v>
      </c>
      <c r="AX458" s="14" t="s">
        <v>81</v>
      </c>
      <c r="AY458" s="247" t="s">
        <v>129</v>
      </c>
    </row>
    <row r="459" s="13" customFormat="1">
      <c r="A459" s="13"/>
      <c r="B459" s="226"/>
      <c r="C459" s="227"/>
      <c r="D459" s="219" t="s">
        <v>142</v>
      </c>
      <c r="E459" s="227"/>
      <c r="F459" s="229" t="s">
        <v>609</v>
      </c>
      <c r="G459" s="227"/>
      <c r="H459" s="230">
        <v>88.600999999999999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142</v>
      </c>
      <c r="AU459" s="236" t="s">
        <v>83</v>
      </c>
      <c r="AV459" s="13" t="s">
        <v>83</v>
      </c>
      <c r="AW459" s="13" t="s">
        <v>4</v>
      </c>
      <c r="AX459" s="13" t="s">
        <v>81</v>
      </c>
      <c r="AY459" s="236" t="s">
        <v>129</v>
      </c>
    </row>
    <row r="460" s="2" customFormat="1" ht="24.15" customHeight="1">
      <c r="A460" s="39"/>
      <c r="B460" s="40"/>
      <c r="C460" s="206" t="s">
        <v>610</v>
      </c>
      <c r="D460" s="206" t="s">
        <v>131</v>
      </c>
      <c r="E460" s="207" t="s">
        <v>611</v>
      </c>
      <c r="F460" s="208" t="s">
        <v>612</v>
      </c>
      <c r="G460" s="209" t="s">
        <v>613</v>
      </c>
      <c r="H460" s="210">
        <v>1657</v>
      </c>
      <c r="I460" s="211"/>
      <c r="J460" s="212">
        <f>ROUND(I460*H460,2)</f>
        <v>0</v>
      </c>
      <c r="K460" s="208" t="s">
        <v>135</v>
      </c>
      <c r="L460" s="45"/>
      <c r="M460" s="213" t="s">
        <v>21</v>
      </c>
      <c r="N460" s="214" t="s">
        <v>44</v>
      </c>
      <c r="O460" s="85"/>
      <c r="P460" s="215">
        <f>O460*H460</f>
        <v>0</v>
      </c>
      <c r="Q460" s="215">
        <v>0.28736</v>
      </c>
      <c r="R460" s="215">
        <f>Q460*H460</f>
        <v>476.15552000000002</v>
      </c>
      <c r="S460" s="215">
        <v>0</v>
      </c>
      <c r="T460" s="216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7" t="s">
        <v>136</v>
      </c>
      <c r="AT460" s="217" t="s">
        <v>131</v>
      </c>
      <c r="AU460" s="217" t="s">
        <v>83</v>
      </c>
      <c r="AY460" s="18" t="s">
        <v>129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8" t="s">
        <v>81</v>
      </c>
      <c r="BK460" s="218">
        <f>ROUND(I460*H460,2)</f>
        <v>0</v>
      </c>
      <c r="BL460" s="18" t="s">
        <v>136</v>
      </c>
      <c r="BM460" s="217" t="s">
        <v>614</v>
      </c>
    </row>
    <row r="461" s="2" customFormat="1">
      <c r="A461" s="39"/>
      <c r="B461" s="40"/>
      <c r="C461" s="41"/>
      <c r="D461" s="219" t="s">
        <v>138</v>
      </c>
      <c r="E461" s="41"/>
      <c r="F461" s="220" t="s">
        <v>615</v>
      </c>
      <c r="G461" s="41"/>
      <c r="H461" s="41"/>
      <c r="I461" s="221"/>
      <c r="J461" s="41"/>
      <c r="K461" s="41"/>
      <c r="L461" s="45"/>
      <c r="M461" s="222"/>
      <c r="N461" s="223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138</v>
      </c>
      <c r="AU461" s="18" t="s">
        <v>83</v>
      </c>
    </row>
    <row r="462" s="2" customFormat="1">
      <c r="A462" s="39"/>
      <c r="B462" s="40"/>
      <c r="C462" s="41"/>
      <c r="D462" s="224" t="s">
        <v>140</v>
      </c>
      <c r="E462" s="41"/>
      <c r="F462" s="225" t="s">
        <v>616</v>
      </c>
      <c r="G462" s="41"/>
      <c r="H462" s="41"/>
      <c r="I462" s="221"/>
      <c r="J462" s="41"/>
      <c r="K462" s="41"/>
      <c r="L462" s="45"/>
      <c r="M462" s="222"/>
      <c r="N462" s="223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140</v>
      </c>
      <c r="AU462" s="18" t="s">
        <v>83</v>
      </c>
    </row>
    <row r="463" s="13" customFormat="1">
      <c r="A463" s="13"/>
      <c r="B463" s="226"/>
      <c r="C463" s="227"/>
      <c r="D463" s="219" t="s">
        <v>142</v>
      </c>
      <c r="E463" s="228" t="s">
        <v>21</v>
      </c>
      <c r="F463" s="229" t="s">
        <v>617</v>
      </c>
      <c r="G463" s="227"/>
      <c r="H463" s="230">
        <v>1657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6" t="s">
        <v>142</v>
      </c>
      <c r="AU463" s="236" t="s">
        <v>83</v>
      </c>
      <c r="AV463" s="13" t="s">
        <v>83</v>
      </c>
      <c r="AW463" s="13" t="s">
        <v>34</v>
      </c>
      <c r="AX463" s="13" t="s">
        <v>73</v>
      </c>
      <c r="AY463" s="236" t="s">
        <v>129</v>
      </c>
    </row>
    <row r="464" s="14" customFormat="1">
      <c r="A464" s="14"/>
      <c r="B464" s="237"/>
      <c r="C464" s="238"/>
      <c r="D464" s="219" t="s">
        <v>142</v>
      </c>
      <c r="E464" s="239" t="s">
        <v>21</v>
      </c>
      <c r="F464" s="240" t="s">
        <v>144</v>
      </c>
      <c r="G464" s="238"/>
      <c r="H464" s="241">
        <v>1657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7" t="s">
        <v>142</v>
      </c>
      <c r="AU464" s="247" t="s">
        <v>83</v>
      </c>
      <c r="AV464" s="14" t="s">
        <v>136</v>
      </c>
      <c r="AW464" s="14" t="s">
        <v>34</v>
      </c>
      <c r="AX464" s="14" t="s">
        <v>81</v>
      </c>
      <c r="AY464" s="247" t="s">
        <v>129</v>
      </c>
    </row>
    <row r="465" s="2" customFormat="1" ht="16.5" customHeight="1">
      <c r="A465" s="39"/>
      <c r="B465" s="40"/>
      <c r="C465" s="206" t="s">
        <v>618</v>
      </c>
      <c r="D465" s="206" t="s">
        <v>131</v>
      </c>
      <c r="E465" s="207" t="s">
        <v>619</v>
      </c>
      <c r="F465" s="208" t="s">
        <v>620</v>
      </c>
      <c r="G465" s="209" t="s">
        <v>134</v>
      </c>
      <c r="H465" s="210">
        <v>436.80000000000001</v>
      </c>
      <c r="I465" s="211"/>
      <c r="J465" s="212">
        <f>ROUND(I465*H465,2)</f>
        <v>0</v>
      </c>
      <c r="K465" s="208" t="s">
        <v>135</v>
      </c>
      <c r="L465" s="45"/>
      <c r="M465" s="213" t="s">
        <v>21</v>
      </c>
      <c r="N465" s="214" t="s">
        <v>44</v>
      </c>
      <c r="O465" s="85"/>
      <c r="P465" s="215">
        <f>O465*H465</f>
        <v>0</v>
      </c>
      <c r="Q465" s="215">
        <v>0.00022000000000000001</v>
      </c>
      <c r="R465" s="215">
        <f>Q465*H465</f>
        <v>0.096096000000000001</v>
      </c>
      <c r="S465" s="215">
        <v>0</v>
      </c>
      <c r="T465" s="216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7" t="s">
        <v>136</v>
      </c>
      <c r="AT465" s="217" t="s">
        <v>131</v>
      </c>
      <c r="AU465" s="217" t="s">
        <v>83</v>
      </c>
      <c r="AY465" s="18" t="s">
        <v>129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8" t="s">
        <v>81</v>
      </c>
      <c r="BK465" s="218">
        <f>ROUND(I465*H465,2)</f>
        <v>0</v>
      </c>
      <c r="BL465" s="18" t="s">
        <v>136</v>
      </c>
      <c r="BM465" s="217" t="s">
        <v>621</v>
      </c>
    </row>
    <row r="466" s="2" customFormat="1">
      <c r="A466" s="39"/>
      <c r="B466" s="40"/>
      <c r="C466" s="41"/>
      <c r="D466" s="219" t="s">
        <v>138</v>
      </c>
      <c r="E466" s="41"/>
      <c r="F466" s="220" t="s">
        <v>622</v>
      </c>
      <c r="G466" s="41"/>
      <c r="H466" s="41"/>
      <c r="I466" s="221"/>
      <c r="J466" s="41"/>
      <c r="K466" s="41"/>
      <c r="L466" s="45"/>
      <c r="M466" s="222"/>
      <c r="N466" s="223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138</v>
      </c>
      <c r="AU466" s="18" t="s">
        <v>83</v>
      </c>
    </row>
    <row r="467" s="2" customFormat="1">
      <c r="A467" s="39"/>
      <c r="B467" s="40"/>
      <c r="C467" s="41"/>
      <c r="D467" s="224" t="s">
        <v>140</v>
      </c>
      <c r="E467" s="41"/>
      <c r="F467" s="225" t="s">
        <v>623</v>
      </c>
      <c r="G467" s="41"/>
      <c r="H467" s="41"/>
      <c r="I467" s="221"/>
      <c r="J467" s="41"/>
      <c r="K467" s="41"/>
      <c r="L467" s="45"/>
      <c r="M467" s="222"/>
      <c r="N467" s="223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140</v>
      </c>
      <c r="AU467" s="18" t="s">
        <v>83</v>
      </c>
    </row>
    <row r="468" s="13" customFormat="1">
      <c r="A468" s="13"/>
      <c r="B468" s="226"/>
      <c r="C468" s="227"/>
      <c r="D468" s="219" t="s">
        <v>142</v>
      </c>
      <c r="E468" s="228" t="s">
        <v>21</v>
      </c>
      <c r="F468" s="229" t="s">
        <v>624</v>
      </c>
      <c r="G468" s="227"/>
      <c r="H468" s="230">
        <v>436.80000000000001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142</v>
      </c>
      <c r="AU468" s="236" t="s">
        <v>83</v>
      </c>
      <c r="AV468" s="13" t="s">
        <v>83</v>
      </c>
      <c r="AW468" s="13" t="s">
        <v>34</v>
      </c>
      <c r="AX468" s="13" t="s">
        <v>73</v>
      </c>
      <c r="AY468" s="236" t="s">
        <v>129</v>
      </c>
    </row>
    <row r="469" s="14" customFormat="1">
      <c r="A469" s="14"/>
      <c r="B469" s="237"/>
      <c r="C469" s="238"/>
      <c r="D469" s="219" t="s">
        <v>142</v>
      </c>
      <c r="E469" s="239" t="s">
        <v>21</v>
      </c>
      <c r="F469" s="240" t="s">
        <v>144</v>
      </c>
      <c r="G469" s="238"/>
      <c r="H469" s="241">
        <v>436.80000000000001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7" t="s">
        <v>142</v>
      </c>
      <c r="AU469" s="247" t="s">
        <v>83</v>
      </c>
      <c r="AV469" s="14" t="s">
        <v>136</v>
      </c>
      <c r="AW469" s="14" t="s">
        <v>34</v>
      </c>
      <c r="AX469" s="14" t="s">
        <v>81</v>
      </c>
      <c r="AY469" s="247" t="s">
        <v>129</v>
      </c>
    </row>
    <row r="470" s="2" customFormat="1" ht="16.5" customHeight="1">
      <c r="A470" s="39"/>
      <c r="B470" s="40"/>
      <c r="C470" s="258" t="s">
        <v>625</v>
      </c>
      <c r="D470" s="258" t="s">
        <v>495</v>
      </c>
      <c r="E470" s="259" t="s">
        <v>626</v>
      </c>
      <c r="F470" s="260" t="s">
        <v>627</v>
      </c>
      <c r="G470" s="261" t="s">
        <v>134</v>
      </c>
      <c r="H470" s="262">
        <v>458.63999999999999</v>
      </c>
      <c r="I470" s="263"/>
      <c r="J470" s="264">
        <f>ROUND(I470*H470,2)</f>
        <v>0</v>
      </c>
      <c r="K470" s="260" t="s">
        <v>135</v>
      </c>
      <c r="L470" s="265"/>
      <c r="M470" s="266" t="s">
        <v>21</v>
      </c>
      <c r="N470" s="267" t="s">
        <v>44</v>
      </c>
      <c r="O470" s="85"/>
      <c r="P470" s="215">
        <f>O470*H470</f>
        <v>0</v>
      </c>
      <c r="Q470" s="215">
        <v>0.00050000000000000001</v>
      </c>
      <c r="R470" s="215">
        <f>Q470*H470</f>
        <v>0.22932</v>
      </c>
      <c r="S470" s="215">
        <v>0</v>
      </c>
      <c r="T470" s="21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7" t="s">
        <v>185</v>
      </c>
      <c r="AT470" s="217" t="s">
        <v>495</v>
      </c>
      <c r="AU470" s="217" t="s">
        <v>83</v>
      </c>
      <c r="AY470" s="18" t="s">
        <v>129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8" t="s">
        <v>81</v>
      </c>
      <c r="BK470" s="218">
        <f>ROUND(I470*H470,2)</f>
        <v>0</v>
      </c>
      <c r="BL470" s="18" t="s">
        <v>136</v>
      </c>
      <c r="BM470" s="217" t="s">
        <v>628</v>
      </c>
    </row>
    <row r="471" s="2" customFormat="1">
      <c r="A471" s="39"/>
      <c r="B471" s="40"/>
      <c r="C471" s="41"/>
      <c r="D471" s="219" t="s">
        <v>138</v>
      </c>
      <c r="E471" s="41"/>
      <c r="F471" s="220" t="s">
        <v>627</v>
      </c>
      <c r="G471" s="41"/>
      <c r="H471" s="41"/>
      <c r="I471" s="221"/>
      <c r="J471" s="41"/>
      <c r="K471" s="41"/>
      <c r="L471" s="45"/>
      <c r="M471" s="222"/>
      <c r="N471" s="223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138</v>
      </c>
      <c r="AU471" s="18" t="s">
        <v>83</v>
      </c>
    </row>
    <row r="472" s="13" customFormat="1">
      <c r="A472" s="13"/>
      <c r="B472" s="226"/>
      <c r="C472" s="227"/>
      <c r="D472" s="219" t="s">
        <v>142</v>
      </c>
      <c r="E472" s="228" t="s">
        <v>21</v>
      </c>
      <c r="F472" s="229" t="s">
        <v>629</v>
      </c>
      <c r="G472" s="227"/>
      <c r="H472" s="230">
        <v>458.63999999999999</v>
      </c>
      <c r="I472" s="231"/>
      <c r="J472" s="227"/>
      <c r="K472" s="227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142</v>
      </c>
      <c r="AU472" s="236" t="s">
        <v>83</v>
      </c>
      <c r="AV472" s="13" t="s">
        <v>83</v>
      </c>
      <c r="AW472" s="13" t="s">
        <v>34</v>
      </c>
      <c r="AX472" s="13" t="s">
        <v>73</v>
      </c>
      <c r="AY472" s="236" t="s">
        <v>129</v>
      </c>
    </row>
    <row r="473" s="14" customFormat="1">
      <c r="A473" s="14"/>
      <c r="B473" s="237"/>
      <c r="C473" s="238"/>
      <c r="D473" s="219" t="s">
        <v>142</v>
      </c>
      <c r="E473" s="239" t="s">
        <v>21</v>
      </c>
      <c r="F473" s="240" t="s">
        <v>144</v>
      </c>
      <c r="G473" s="238"/>
      <c r="H473" s="241">
        <v>458.63999999999999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7" t="s">
        <v>142</v>
      </c>
      <c r="AU473" s="247" t="s">
        <v>83</v>
      </c>
      <c r="AV473" s="14" t="s">
        <v>136</v>
      </c>
      <c r="AW473" s="14" t="s">
        <v>34</v>
      </c>
      <c r="AX473" s="14" t="s">
        <v>81</v>
      </c>
      <c r="AY473" s="247" t="s">
        <v>129</v>
      </c>
    </row>
    <row r="474" s="2" customFormat="1" ht="16.5" customHeight="1">
      <c r="A474" s="39"/>
      <c r="B474" s="40"/>
      <c r="C474" s="206" t="s">
        <v>630</v>
      </c>
      <c r="D474" s="206" t="s">
        <v>131</v>
      </c>
      <c r="E474" s="207" t="s">
        <v>631</v>
      </c>
      <c r="F474" s="208" t="s">
        <v>632</v>
      </c>
      <c r="G474" s="209" t="s">
        <v>134</v>
      </c>
      <c r="H474" s="210">
        <v>52.289999999999999</v>
      </c>
      <c r="I474" s="211"/>
      <c r="J474" s="212">
        <f>ROUND(I474*H474,2)</f>
        <v>0</v>
      </c>
      <c r="K474" s="208" t="s">
        <v>135</v>
      </c>
      <c r="L474" s="45"/>
      <c r="M474" s="213" t="s">
        <v>21</v>
      </c>
      <c r="N474" s="214" t="s">
        <v>44</v>
      </c>
      <c r="O474" s="85"/>
      <c r="P474" s="215">
        <f>O474*H474</f>
        <v>0</v>
      </c>
      <c r="Q474" s="215">
        <v>0.00022000000000000001</v>
      </c>
      <c r="R474" s="215">
        <f>Q474*H474</f>
        <v>0.0115038</v>
      </c>
      <c r="S474" s="215">
        <v>0</v>
      </c>
      <c r="T474" s="216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7" t="s">
        <v>136</v>
      </c>
      <c r="AT474" s="217" t="s">
        <v>131</v>
      </c>
      <c r="AU474" s="217" t="s">
        <v>83</v>
      </c>
      <c r="AY474" s="18" t="s">
        <v>129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8" t="s">
        <v>81</v>
      </c>
      <c r="BK474" s="218">
        <f>ROUND(I474*H474,2)</f>
        <v>0</v>
      </c>
      <c r="BL474" s="18" t="s">
        <v>136</v>
      </c>
      <c r="BM474" s="217" t="s">
        <v>633</v>
      </c>
    </row>
    <row r="475" s="2" customFormat="1">
      <c r="A475" s="39"/>
      <c r="B475" s="40"/>
      <c r="C475" s="41"/>
      <c r="D475" s="219" t="s">
        <v>138</v>
      </c>
      <c r="E475" s="41"/>
      <c r="F475" s="220" t="s">
        <v>634</v>
      </c>
      <c r="G475" s="41"/>
      <c r="H475" s="41"/>
      <c r="I475" s="221"/>
      <c r="J475" s="41"/>
      <c r="K475" s="41"/>
      <c r="L475" s="45"/>
      <c r="M475" s="222"/>
      <c r="N475" s="223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138</v>
      </c>
      <c r="AU475" s="18" t="s">
        <v>83</v>
      </c>
    </row>
    <row r="476" s="2" customFormat="1">
      <c r="A476" s="39"/>
      <c r="B476" s="40"/>
      <c r="C476" s="41"/>
      <c r="D476" s="224" t="s">
        <v>140</v>
      </c>
      <c r="E476" s="41"/>
      <c r="F476" s="225" t="s">
        <v>635</v>
      </c>
      <c r="G476" s="41"/>
      <c r="H476" s="41"/>
      <c r="I476" s="221"/>
      <c r="J476" s="41"/>
      <c r="K476" s="41"/>
      <c r="L476" s="45"/>
      <c r="M476" s="222"/>
      <c r="N476" s="223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140</v>
      </c>
      <c r="AU476" s="18" t="s">
        <v>83</v>
      </c>
    </row>
    <row r="477" s="13" customFormat="1">
      <c r="A477" s="13"/>
      <c r="B477" s="226"/>
      <c r="C477" s="227"/>
      <c r="D477" s="219" t="s">
        <v>142</v>
      </c>
      <c r="E477" s="228" t="s">
        <v>21</v>
      </c>
      <c r="F477" s="229" t="s">
        <v>636</v>
      </c>
      <c r="G477" s="227"/>
      <c r="H477" s="230">
        <v>52.289999999999999</v>
      </c>
      <c r="I477" s="231"/>
      <c r="J477" s="227"/>
      <c r="K477" s="227"/>
      <c r="L477" s="232"/>
      <c r="M477" s="233"/>
      <c r="N477" s="234"/>
      <c r="O477" s="234"/>
      <c r="P477" s="234"/>
      <c r="Q477" s="234"/>
      <c r="R477" s="234"/>
      <c r="S477" s="234"/>
      <c r="T477" s="23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6" t="s">
        <v>142</v>
      </c>
      <c r="AU477" s="236" t="s">
        <v>83</v>
      </c>
      <c r="AV477" s="13" t="s">
        <v>83</v>
      </c>
      <c r="AW477" s="13" t="s">
        <v>34</v>
      </c>
      <c r="AX477" s="13" t="s">
        <v>73</v>
      </c>
      <c r="AY477" s="236" t="s">
        <v>129</v>
      </c>
    </row>
    <row r="478" s="14" customFormat="1">
      <c r="A478" s="14"/>
      <c r="B478" s="237"/>
      <c r="C478" s="238"/>
      <c r="D478" s="219" t="s">
        <v>142</v>
      </c>
      <c r="E478" s="239" t="s">
        <v>21</v>
      </c>
      <c r="F478" s="240" t="s">
        <v>144</v>
      </c>
      <c r="G478" s="238"/>
      <c r="H478" s="241">
        <v>52.289999999999999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7" t="s">
        <v>142</v>
      </c>
      <c r="AU478" s="247" t="s">
        <v>83</v>
      </c>
      <c r="AV478" s="14" t="s">
        <v>136</v>
      </c>
      <c r="AW478" s="14" t="s">
        <v>34</v>
      </c>
      <c r="AX478" s="14" t="s">
        <v>81</v>
      </c>
      <c r="AY478" s="247" t="s">
        <v>129</v>
      </c>
    </row>
    <row r="479" s="2" customFormat="1" ht="16.5" customHeight="1">
      <c r="A479" s="39"/>
      <c r="B479" s="40"/>
      <c r="C479" s="258" t="s">
        <v>637</v>
      </c>
      <c r="D479" s="258" t="s">
        <v>495</v>
      </c>
      <c r="E479" s="259" t="s">
        <v>638</v>
      </c>
      <c r="F479" s="260" t="s">
        <v>639</v>
      </c>
      <c r="G479" s="261" t="s">
        <v>134</v>
      </c>
      <c r="H479" s="262">
        <v>62.747999999999998</v>
      </c>
      <c r="I479" s="263"/>
      <c r="J479" s="264">
        <f>ROUND(I479*H479,2)</f>
        <v>0</v>
      </c>
      <c r="K479" s="260" t="s">
        <v>135</v>
      </c>
      <c r="L479" s="265"/>
      <c r="M479" s="266" t="s">
        <v>21</v>
      </c>
      <c r="N479" s="267" t="s">
        <v>44</v>
      </c>
      <c r="O479" s="85"/>
      <c r="P479" s="215">
        <f>O479*H479</f>
        <v>0</v>
      </c>
      <c r="Q479" s="215">
        <v>0.00029999999999999997</v>
      </c>
      <c r="R479" s="215">
        <f>Q479*H479</f>
        <v>0.018824399999999998</v>
      </c>
      <c r="S479" s="215">
        <v>0</v>
      </c>
      <c r="T479" s="216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7" t="s">
        <v>185</v>
      </c>
      <c r="AT479" s="217" t="s">
        <v>495</v>
      </c>
      <c r="AU479" s="217" t="s">
        <v>83</v>
      </c>
      <c r="AY479" s="18" t="s">
        <v>129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8" t="s">
        <v>81</v>
      </c>
      <c r="BK479" s="218">
        <f>ROUND(I479*H479,2)</f>
        <v>0</v>
      </c>
      <c r="BL479" s="18" t="s">
        <v>136</v>
      </c>
      <c r="BM479" s="217" t="s">
        <v>640</v>
      </c>
    </row>
    <row r="480" s="2" customFormat="1">
      <c r="A480" s="39"/>
      <c r="B480" s="40"/>
      <c r="C480" s="41"/>
      <c r="D480" s="219" t="s">
        <v>138</v>
      </c>
      <c r="E480" s="41"/>
      <c r="F480" s="220" t="s">
        <v>639</v>
      </c>
      <c r="G480" s="41"/>
      <c r="H480" s="41"/>
      <c r="I480" s="221"/>
      <c r="J480" s="41"/>
      <c r="K480" s="41"/>
      <c r="L480" s="45"/>
      <c r="M480" s="222"/>
      <c r="N480" s="223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138</v>
      </c>
      <c r="AU480" s="18" t="s">
        <v>83</v>
      </c>
    </row>
    <row r="481" s="13" customFormat="1">
      <c r="A481" s="13"/>
      <c r="B481" s="226"/>
      <c r="C481" s="227"/>
      <c r="D481" s="219" t="s">
        <v>142</v>
      </c>
      <c r="E481" s="228" t="s">
        <v>21</v>
      </c>
      <c r="F481" s="229" t="s">
        <v>641</v>
      </c>
      <c r="G481" s="227"/>
      <c r="H481" s="230">
        <v>62.747999999999998</v>
      </c>
      <c r="I481" s="231"/>
      <c r="J481" s="227"/>
      <c r="K481" s="227"/>
      <c r="L481" s="232"/>
      <c r="M481" s="233"/>
      <c r="N481" s="234"/>
      <c r="O481" s="234"/>
      <c r="P481" s="234"/>
      <c r="Q481" s="234"/>
      <c r="R481" s="234"/>
      <c r="S481" s="234"/>
      <c r="T481" s="23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6" t="s">
        <v>142</v>
      </c>
      <c r="AU481" s="236" t="s">
        <v>83</v>
      </c>
      <c r="AV481" s="13" t="s">
        <v>83</v>
      </c>
      <c r="AW481" s="13" t="s">
        <v>34</v>
      </c>
      <c r="AX481" s="13" t="s">
        <v>73</v>
      </c>
      <c r="AY481" s="236" t="s">
        <v>129</v>
      </c>
    </row>
    <row r="482" s="14" customFormat="1">
      <c r="A482" s="14"/>
      <c r="B482" s="237"/>
      <c r="C482" s="238"/>
      <c r="D482" s="219" t="s">
        <v>142</v>
      </c>
      <c r="E482" s="239" t="s">
        <v>21</v>
      </c>
      <c r="F482" s="240" t="s">
        <v>144</v>
      </c>
      <c r="G482" s="238"/>
      <c r="H482" s="241">
        <v>62.747999999999998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7" t="s">
        <v>142</v>
      </c>
      <c r="AU482" s="247" t="s">
        <v>83</v>
      </c>
      <c r="AV482" s="14" t="s">
        <v>136</v>
      </c>
      <c r="AW482" s="14" t="s">
        <v>34</v>
      </c>
      <c r="AX482" s="14" t="s">
        <v>81</v>
      </c>
      <c r="AY482" s="247" t="s">
        <v>129</v>
      </c>
    </row>
    <row r="483" s="2" customFormat="1" ht="16.5" customHeight="1">
      <c r="A483" s="39"/>
      <c r="B483" s="40"/>
      <c r="C483" s="206" t="s">
        <v>642</v>
      </c>
      <c r="D483" s="206" t="s">
        <v>131</v>
      </c>
      <c r="E483" s="207" t="s">
        <v>643</v>
      </c>
      <c r="F483" s="208" t="s">
        <v>644</v>
      </c>
      <c r="G483" s="209" t="s">
        <v>251</v>
      </c>
      <c r="H483" s="210">
        <v>3.75</v>
      </c>
      <c r="I483" s="211"/>
      <c r="J483" s="212">
        <f>ROUND(I483*H483,2)</f>
        <v>0</v>
      </c>
      <c r="K483" s="208" t="s">
        <v>135</v>
      </c>
      <c r="L483" s="45"/>
      <c r="M483" s="213" t="s">
        <v>21</v>
      </c>
      <c r="N483" s="214" t="s">
        <v>44</v>
      </c>
      <c r="O483" s="85"/>
      <c r="P483" s="215">
        <f>O483*H483</f>
        <v>0</v>
      </c>
      <c r="Q483" s="215">
        <v>2.2563399999999998</v>
      </c>
      <c r="R483" s="215">
        <f>Q483*H483</f>
        <v>8.4612749999999988</v>
      </c>
      <c r="S483" s="215">
        <v>0</v>
      </c>
      <c r="T483" s="216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7" t="s">
        <v>136</v>
      </c>
      <c r="AT483" s="217" t="s">
        <v>131</v>
      </c>
      <c r="AU483" s="217" t="s">
        <v>83</v>
      </c>
      <c r="AY483" s="18" t="s">
        <v>129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8" t="s">
        <v>81</v>
      </c>
      <c r="BK483" s="218">
        <f>ROUND(I483*H483,2)</f>
        <v>0</v>
      </c>
      <c r="BL483" s="18" t="s">
        <v>136</v>
      </c>
      <c r="BM483" s="217" t="s">
        <v>645</v>
      </c>
    </row>
    <row r="484" s="2" customFormat="1">
      <c r="A484" s="39"/>
      <c r="B484" s="40"/>
      <c r="C484" s="41"/>
      <c r="D484" s="219" t="s">
        <v>138</v>
      </c>
      <c r="E484" s="41"/>
      <c r="F484" s="220" t="s">
        <v>646</v>
      </c>
      <c r="G484" s="41"/>
      <c r="H484" s="41"/>
      <c r="I484" s="221"/>
      <c r="J484" s="41"/>
      <c r="K484" s="41"/>
      <c r="L484" s="45"/>
      <c r="M484" s="222"/>
      <c r="N484" s="223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138</v>
      </c>
      <c r="AU484" s="18" t="s">
        <v>83</v>
      </c>
    </row>
    <row r="485" s="2" customFormat="1">
      <c r="A485" s="39"/>
      <c r="B485" s="40"/>
      <c r="C485" s="41"/>
      <c r="D485" s="224" t="s">
        <v>140</v>
      </c>
      <c r="E485" s="41"/>
      <c r="F485" s="225" t="s">
        <v>647</v>
      </c>
      <c r="G485" s="41"/>
      <c r="H485" s="41"/>
      <c r="I485" s="221"/>
      <c r="J485" s="41"/>
      <c r="K485" s="41"/>
      <c r="L485" s="45"/>
      <c r="M485" s="222"/>
      <c r="N485" s="223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140</v>
      </c>
      <c r="AU485" s="18" t="s">
        <v>83</v>
      </c>
    </row>
    <row r="486" s="2" customFormat="1">
      <c r="A486" s="39"/>
      <c r="B486" s="40"/>
      <c r="C486" s="41"/>
      <c r="D486" s="219" t="s">
        <v>648</v>
      </c>
      <c r="E486" s="41"/>
      <c r="F486" s="268" t="s">
        <v>649</v>
      </c>
      <c r="G486" s="41"/>
      <c r="H486" s="41"/>
      <c r="I486" s="221"/>
      <c r="J486" s="41"/>
      <c r="K486" s="41"/>
      <c r="L486" s="45"/>
      <c r="M486" s="222"/>
      <c r="N486" s="223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648</v>
      </c>
      <c r="AU486" s="18" t="s">
        <v>83</v>
      </c>
    </row>
    <row r="487" s="13" customFormat="1">
      <c r="A487" s="13"/>
      <c r="B487" s="226"/>
      <c r="C487" s="227"/>
      <c r="D487" s="219" t="s">
        <v>142</v>
      </c>
      <c r="E487" s="228" t="s">
        <v>21</v>
      </c>
      <c r="F487" s="229" t="s">
        <v>650</v>
      </c>
      <c r="G487" s="227"/>
      <c r="H487" s="230">
        <v>3.75</v>
      </c>
      <c r="I487" s="231"/>
      <c r="J487" s="227"/>
      <c r="K487" s="227"/>
      <c r="L487" s="232"/>
      <c r="M487" s="233"/>
      <c r="N487" s="234"/>
      <c r="O487" s="234"/>
      <c r="P487" s="234"/>
      <c r="Q487" s="234"/>
      <c r="R487" s="234"/>
      <c r="S487" s="234"/>
      <c r="T487" s="23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6" t="s">
        <v>142</v>
      </c>
      <c r="AU487" s="236" t="s">
        <v>83</v>
      </c>
      <c r="AV487" s="13" t="s">
        <v>83</v>
      </c>
      <c r="AW487" s="13" t="s">
        <v>34</v>
      </c>
      <c r="AX487" s="13" t="s">
        <v>81</v>
      </c>
      <c r="AY487" s="236" t="s">
        <v>129</v>
      </c>
    </row>
    <row r="488" s="2" customFormat="1" ht="16.5" customHeight="1">
      <c r="A488" s="39"/>
      <c r="B488" s="40"/>
      <c r="C488" s="206" t="s">
        <v>651</v>
      </c>
      <c r="D488" s="206" t="s">
        <v>131</v>
      </c>
      <c r="E488" s="207" t="s">
        <v>652</v>
      </c>
      <c r="F488" s="208" t="s">
        <v>653</v>
      </c>
      <c r="G488" s="209" t="s">
        <v>251</v>
      </c>
      <c r="H488" s="210">
        <v>1.5</v>
      </c>
      <c r="I488" s="211"/>
      <c r="J488" s="212">
        <f>ROUND(I488*H488,2)</f>
        <v>0</v>
      </c>
      <c r="K488" s="208" t="s">
        <v>135</v>
      </c>
      <c r="L488" s="45"/>
      <c r="M488" s="213" t="s">
        <v>21</v>
      </c>
      <c r="N488" s="214" t="s">
        <v>44</v>
      </c>
      <c r="O488" s="85"/>
      <c r="P488" s="215">
        <f>O488*H488</f>
        <v>0</v>
      </c>
      <c r="Q488" s="215">
        <v>2.45329</v>
      </c>
      <c r="R488" s="215">
        <f>Q488*H488</f>
        <v>3.679935</v>
      </c>
      <c r="S488" s="215">
        <v>0</v>
      </c>
      <c r="T488" s="216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7" t="s">
        <v>136</v>
      </c>
      <c r="AT488" s="217" t="s">
        <v>131</v>
      </c>
      <c r="AU488" s="217" t="s">
        <v>83</v>
      </c>
      <c r="AY488" s="18" t="s">
        <v>129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8" t="s">
        <v>81</v>
      </c>
      <c r="BK488" s="218">
        <f>ROUND(I488*H488,2)</f>
        <v>0</v>
      </c>
      <c r="BL488" s="18" t="s">
        <v>136</v>
      </c>
      <c r="BM488" s="217" t="s">
        <v>654</v>
      </c>
    </row>
    <row r="489" s="2" customFormat="1">
      <c r="A489" s="39"/>
      <c r="B489" s="40"/>
      <c r="C489" s="41"/>
      <c r="D489" s="219" t="s">
        <v>138</v>
      </c>
      <c r="E489" s="41"/>
      <c r="F489" s="220" t="s">
        <v>655</v>
      </c>
      <c r="G489" s="41"/>
      <c r="H489" s="41"/>
      <c r="I489" s="221"/>
      <c r="J489" s="41"/>
      <c r="K489" s="41"/>
      <c r="L489" s="45"/>
      <c r="M489" s="222"/>
      <c r="N489" s="223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138</v>
      </c>
      <c r="AU489" s="18" t="s">
        <v>83</v>
      </c>
    </row>
    <row r="490" s="2" customFormat="1">
      <c r="A490" s="39"/>
      <c r="B490" s="40"/>
      <c r="C490" s="41"/>
      <c r="D490" s="224" t="s">
        <v>140</v>
      </c>
      <c r="E490" s="41"/>
      <c r="F490" s="225" t="s">
        <v>656</v>
      </c>
      <c r="G490" s="41"/>
      <c r="H490" s="41"/>
      <c r="I490" s="221"/>
      <c r="J490" s="41"/>
      <c r="K490" s="41"/>
      <c r="L490" s="45"/>
      <c r="M490" s="222"/>
      <c r="N490" s="223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140</v>
      </c>
      <c r="AU490" s="18" t="s">
        <v>83</v>
      </c>
    </row>
    <row r="491" s="2" customFormat="1">
      <c r="A491" s="39"/>
      <c r="B491" s="40"/>
      <c r="C491" s="41"/>
      <c r="D491" s="219" t="s">
        <v>648</v>
      </c>
      <c r="E491" s="41"/>
      <c r="F491" s="268" t="s">
        <v>657</v>
      </c>
      <c r="G491" s="41"/>
      <c r="H491" s="41"/>
      <c r="I491" s="221"/>
      <c r="J491" s="41"/>
      <c r="K491" s="41"/>
      <c r="L491" s="45"/>
      <c r="M491" s="222"/>
      <c r="N491" s="223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648</v>
      </c>
      <c r="AU491" s="18" t="s">
        <v>83</v>
      </c>
    </row>
    <row r="492" s="13" customFormat="1">
      <c r="A492" s="13"/>
      <c r="B492" s="226"/>
      <c r="C492" s="227"/>
      <c r="D492" s="219" t="s">
        <v>142</v>
      </c>
      <c r="E492" s="228" t="s">
        <v>21</v>
      </c>
      <c r="F492" s="229" t="s">
        <v>658</v>
      </c>
      <c r="G492" s="227"/>
      <c r="H492" s="230">
        <v>1.5</v>
      </c>
      <c r="I492" s="231"/>
      <c r="J492" s="227"/>
      <c r="K492" s="227"/>
      <c r="L492" s="232"/>
      <c r="M492" s="233"/>
      <c r="N492" s="234"/>
      <c r="O492" s="234"/>
      <c r="P492" s="234"/>
      <c r="Q492" s="234"/>
      <c r="R492" s="234"/>
      <c r="S492" s="234"/>
      <c r="T492" s="23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6" t="s">
        <v>142</v>
      </c>
      <c r="AU492" s="236" t="s">
        <v>83</v>
      </c>
      <c r="AV492" s="13" t="s">
        <v>83</v>
      </c>
      <c r="AW492" s="13" t="s">
        <v>34</v>
      </c>
      <c r="AX492" s="13" t="s">
        <v>81</v>
      </c>
      <c r="AY492" s="236" t="s">
        <v>129</v>
      </c>
    </row>
    <row r="493" s="2" customFormat="1" ht="16.5" customHeight="1">
      <c r="A493" s="39"/>
      <c r="B493" s="40"/>
      <c r="C493" s="206" t="s">
        <v>659</v>
      </c>
      <c r="D493" s="206" t="s">
        <v>131</v>
      </c>
      <c r="E493" s="207" t="s">
        <v>660</v>
      </c>
      <c r="F493" s="208" t="s">
        <v>661</v>
      </c>
      <c r="G493" s="209" t="s">
        <v>251</v>
      </c>
      <c r="H493" s="210">
        <v>24.079999999999998</v>
      </c>
      <c r="I493" s="211"/>
      <c r="J493" s="212">
        <f>ROUND(I493*H493,2)</f>
        <v>0</v>
      </c>
      <c r="K493" s="208" t="s">
        <v>135</v>
      </c>
      <c r="L493" s="45"/>
      <c r="M493" s="213" t="s">
        <v>21</v>
      </c>
      <c r="N493" s="214" t="s">
        <v>44</v>
      </c>
      <c r="O493" s="85"/>
      <c r="P493" s="215">
        <f>O493*H493</f>
        <v>0</v>
      </c>
      <c r="Q493" s="215">
        <v>2.4532922039999998</v>
      </c>
      <c r="R493" s="215">
        <f>Q493*H493</f>
        <v>59.075276272319989</v>
      </c>
      <c r="S493" s="215">
        <v>0</v>
      </c>
      <c r="T493" s="216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7" t="s">
        <v>136</v>
      </c>
      <c r="AT493" s="217" t="s">
        <v>131</v>
      </c>
      <c r="AU493" s="217" t="s">
        <v>83</v>
      </c>
      <c r="AY493" s="18" t="s">
        <v>129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8" t="s">
        <v>81</v>
      </c>
      <c r="BK493" s="218">
        <f>ROUND(I493*H493,2)</f>
        <v>0</v>
      </c>
      <c r="BL493" s="18" t="s">
        <v>136</v>
      </c>
      <c r="BM493" s="217" t="s">
        <v>662</v>
      </c>
    </row>
    <row r="494" s="2" customFormat="1">
      <c r="A494" s="39"/>
      <c r="B494" s="40"/>
      <c r="C494" s="41"/>
      <c r="D494" s="219" t="s">
        <v>138</v>
      </c>
      <c r="E494" s="41"/>
      <c r="F494" s="220" t="s">
        <v>663</v>
      </c>
      <c r="G494" s="41"/>
      <c r="H494" s="41"/>
      <c r="I494" s="221"/>
      <c r="J494" s="41"/>
      <c r="K494" s="41"/>
      <c r="L494" s="45"/>
      <c r="M494" s="222"/>
      <c r="N494" s="223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138</v>
      </c>
      <c r="AU494" s="18" t="s">
        <v>83</v>
      </c>
    </row>
    <row r="495" s="2" customFormat="1">
      <c r="A495" s="39"/>
      <c r="B495" s="40"/>
      <c r="C495" s="41"/>
      <c r="D495" s="224" t="s">
        <v>140</v>
      </c>
      <c r="E495" s="41"/>
      <c r="F495" s="225" t="s">
        <v>664</v>
      </c>
      <c r="G495" s="41"/>
      <c r="H495" s="41"/>
      <c r="I495" s="221"/>
      <c r="J495" s="41"/>
      <c r="K495" s="41"/>
      <c r="L495" s="45"/>
      <c r="M495" s="222"/>
      <c r="N495" s="223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140</v>
      </c>
      <c r="AU495" s="18" t="s">
        <v>83</v>
      </c>
    </row>
    <row r="496" s="2" customFormat="1">
      <c r="A496" s="39"/>
      <c r="B496" s="40"/>
      <c r="C496" s="41"/>
      <c r="D496" s="219" t="s">
        <v>648</v>
      </c>
      <c r="E496" s="41"/>
      <c r="F496" s="268" t="s">
        <v>665</v>
      </c>
      <c r="G496" s="41"/>
      <c r="H496" s="41"/>
      <c r="I496" s="221"/>
      <c r="J496" s="41"/>
      <c r="K496" s="41"/>
      <c r="L496" s="45"/>
      <c r="M496" s="222"/>
      <c r="N496" s="223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648</v>
      </c>
      <c r="AU496" s="18" t="s">
        <v>83</v>
      </c>
    </row>
    <row r="497" s="13" customFormat="1">
      <c r="A497" s="13"/>
      <c r="B497" s="226"/>
      <c r="C497" s="227"/>
      <c r="D497" s="219" t="s">
        <v>142</v>
      </c>
      <c r="E497" s="228" t="s">
        <v>21</v>
      </c>
      <c r="F497" s="229" t="s">
        <v>666</v>
      </c>
      <c r="G497" s="227"/>
      <c r="H497" s="230">
        <v>24.079999999999998</v>
      </c>
      <c r="I497" s="231"/>
      <c r="J497" s="227"/>
      <c r="K497" s="227"/>
      <c r="L497" s="232"/>
      <c r="M497" s="233"/>
      <c r="N497" s="234"/>
      <c r="O497" s="234"/>
      <c r="P497" s="234"/>
      <c r="Q497" s="234"/>
      <c r="R497" s="234"/>
      <c r="S497" s="234"/>
      <c r="T497" s="23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6" t="s">
        <v>142</v>
      </c>
      <c r="AU497" s="236" t="s">
        <v>83</v>
      </c>
      <c r="AV497" s="13" t="s">
        <v>83</v>
      </c>
      <c r="AW497" s="13" t="s">
        <v>34</v>
      </c>
      <c r="AX497" s="13" t="s">
        <v>73</v>
      </c>
      <c r="AY497" s="236" t="s">
        <v>129</v>
      </c>
    </row>
    <row r="498" s="14" customFormat="1">
      <c r="A498" s="14"/>
      <c r="B498" s="237"/>
      <c r="C498" s="238"/>
      <c r="D498" s="219" t="s">
        <v>142</v>
      </c>
      <c r="E498" s="239" t="s">
        <v>21</v>
      </c>
      <c r="F498" s="240" t="s">
        <v>144</v>
      </c>
      <c r="G498" s="238"/>
      <c r="H498" s="241">
        <v>24.079999999999998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7" t="s">
        <v>142</v>
      </c>
      <c r="AU498" s="247" t="s">
        <v>83</v>
      </c>
      <c r="AV498" s="14" t="s">
        <v>136</v>
      </c>
      <c r="AW498" s="14" t="s">
        <v>34</v>
      </c>
      <c r="AX498" s="14" t="s">
        <v>81</v>
      </c>
      <c r="AY498" s="247" t="s">
        <v>129</v>
      </c>
    </row>
    <row r="499" s="2" customFormat="1" ht="16.5" customHeight="1">
      <c r="A499" s="39"/>
      <c r="B499" s="40"/>
      <c r="C499" s="206" t="s">
        <v>667</v>
      </c>
      <c r="D499" s="206" t="s">
        <v>131</v>
      </c>
      <c r="E499" s="207" t="s">
        <v>668</v>
      </c>
      <c r="F499" s="208" t="s">
        <v>669</v>
      </c>
      <c r="G499" s="209" t="s">
        <v>134</v>
      </c>
      <c r="H499" s="210">
        <v>49.991999999999997</v>
      </c>
      <c r="I499" s="211"/>
      <c r="J499" s="212">
        <f>ROUND(I499*H499,2)</f>
        <v>0</v>
      </c>
      <c r="K499" s="208" t="s">
        <v>135</v>
      </c>
      <c r="L499" s="45"/>
      <c r="M499" s="213" t="s">
        <v>21</v>
      </c>
      <c r="N499" s="214" t="s">
        <v>44</v>
      </c>
      <c r="O499" s="85"/>
      <c r="P499" s="215">
        <f>O499*H499</f>
        <v>0</v>
      </c>
      <c r="Q499" s="215">
        <v>0.0026919000000000001</v>
      </c>
      <c r="R499" s="215">
        <f>Q499*H499</f>
        <v>0.13457346479999999</v>
      </c>
      <c r="S499" s="215">
        <v>0</v>
      </c>
      <c r="T499" s="216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7" t="s">
        <v>136</v>
      </c>
      <c r="AT499" s="217" t="s">
        <v>131</v>
      </c>
      <c r="AU499" s="217" t="s">
        <v>83</v>
      </c>
      <c r="AY499" s="18" t="s">
        <v>129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8" t="s">
        <v>81</v>
      </c>
      <c r="BK499" s="218">
        <f>ROUND(I499*H499,2)</f>
        <v>0</v>
      </c>
      <c r="BL499" s="18" t="s">
        <v>136</v>
      </c>
      <c r="BM499" s="217" t="s">
        <v>670</v>
      </c>
    </row>
    <row r="500" s="2" customFormat="1">
      <c r="A500" s="39"/>
      <c r="B500" s="40"/>
      <c r="C500" s="41"/>
      <c r="D500" s="219" t="s">
        <v>138</v>
      </c>
      <c r="E500" s="41"/>
      <c r="F500" s="220" t="s">
        <v>671</v>
      </c>
      <c r="G500" s="41"/>
      <c r="H500" s="41"/>
      <c r="I500" s="221"/>
      <c r="J500" s="41"/>
      <c r="K500" s="41"/>
      <c r="L500" s="45"/>
      <c r="M500" s="222"/>
      <c r="N500" s="223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138</v>
      </c>
      <c r="AU500" s="18" t="s">
        <v>83</v>
      </c>
    </row>
    <row r="501" s="2" customFormat="1">
      <c r="A501" s="39"/>
      <c r="B501" s="40"/>
      <c r="C501" s="41"/>
      <c r="D501" s="224" t="s">
        <v>140</v>
      </c>
      <c r="E501" s="41"/>
      <c r="F501" s="225" t="s">
        <v>672</v>
      </c>
      <c r="G501" s="41"/>
      <c r="H501" s="41"/>
      <c r="I501" s="221"/>
      <c r="J501" s="41"/>
      <c r="K501" s="41"/>
      <c r="L501" s="45"/>
      <c r="M501" s="222"/>
      <c r="N501" s="223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140</v>
      </c>
      <c r="AU501" s="18" t="s">
        <v>83</v>
      </c>
    </row>
    <row r="502" s="13" customFormat="1">
      <c r="A502" s="13"/>
      <c r="B502" s="226"/>
      <c r="C502" s="227"/>
      <c r="D502" s="219" t="s">
        <v>142</v>
      </c>
      <c r="E502" s="228" t="s">
        <v>21</v>
      </c>
      <c r="F502" s="229" t="s">
        <v>673</v>
      </c>
      <c r="G502" s="227"/>
      <c r="H502" s="230">
        <v>4.3120000000000003</v>
      </c>
      <c r="I502" s="231"/>
      <c r="J502" s="227"/>
      <c r="K502" s="227"/>
      <c r="L502" s="232"/>
      <c r="M502" s="233"/>
      <c r="N502" s="234"/>
      <c r="O502" s="234"/>
      <c r="P502" s="234"/>
      <c r="Q502" s="234"/>
      <c r="R502" s="234"/>
      <c r="S502" s="234"/>
      <c r="T502" s="23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6" t="s">
        <v>142</v>
      </c>
      <c r="AU502" s="236" t="s">
        <v>83</v>
      </c>
      <c r="AV502" s="13" t="s">
        <v>83</v>
      </c>
      <c r="AW502" s="13" t="s">
        <v>34</v>
      </c>
      <c r="AX502" s="13" t="s">
        <v>73</v>
      </c>
      <c r="AY502" s="236" t="s">
        <v>129</v>
      </c>
    </row>
    <row r="503" s="13" customFormat="1">
      <c r="A503" s="13"/>
      <c r="B503" s="226"/>
      <c r="C503" s="227"/>
      <c r="D503" s="219" t="s">
        <v>142</v>
      </c>
      <c r="E503" s="228" t="s">
        <v>21</v>
      </c>
      <c r="F503" s="229" t="s">
        <v>674</v>
      </c>
      <c r="G503" s="227"/>
      <c r="H503" s="230">
        <v>29.68</v>
      </c>
      <c r="I503" s="231"/>
      <c r="J503" s="227"/>
      <c r="K503" s="227"/>
      <c r="L503" s="232"/>
      <c r="M503" s="233"/>
      <c r="N503" s="234"/>
      <c r="O503" s="234"/>
      <c r="P503" s="234"/>
      <c r="Q503" s="234"/>
      <c r="R503" s="234"/>
      <c r="S503" s="234"/>
      <c r="T503" s="23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6" t="s">
        <v>142</v>
      </c>
      <c r="AU503" s="236" t="s">
        <v>83</v>
      </c>
      <c r="AV503" s="13" t="s">
        <v>83</v>
      </c>
      <c r="AW503" s="13" t="s">
        <v>34</v>
      </c>
      <c r="AX503" s="13" t="s">
        <v>73</v>
      </c>
      <c r="AY503" s="236" t="s">
        <v>129</v>
      </c>
    </row>
    <row r="504" s="13" customFormat="1">
      <c r="A504" s="13"/>
      <c r="B504" s="226"/>
      <c r="C504" s="227"/>
      <c r="D504" s="219" t="s">
        <v>142</v>
      </c>
      <c r="E504" s="228" t="s">
        <v>21</v>
      </c>
      <c r="F504" s="229" t="s">
        <v>675</v>
      </c>
      <c r="G504" s="227"/>
      <c r="H504" s="230">
        <v>16</v>
      </c>
      <c r="I504" s="231"/>
      <c r="J504" s="227"/>
      <c r="K504" s="227"/>
      <c r="L504" s="232"/>
      <c r="M504" s="233"/>
      <c r="N504" s="234"/>
      <c r="O504" s="234"/>
      <c r="P504" s="234"/>
      <c r="Q504" s="234"/>
      <c r="R504" s="234"/>
      <c r="S504" s="234"/>
      <c r="T504" s="23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6" t="s">
        <v>142</v>
      </c>
      <c r="AU504" s="236" t="s">
        <v>83</v>
      </c>
      <c r="AV504" s="13" t="s">
        <v>83</v>
      </c>
      <c r="AW504" s="13" t="s">
        <v>34</v>
      </c>
      <c r="AX504" s="13" t="s">
        <v>73</v>
      </c>
      <c r="AY504" s="236" t="s">
        <v>129</v>
      </c>
    </row>
    <row r="505" s="14" customFormat="1">
      <c r="A505" s="14"/>
      <c r="B505" s="237"/>
      <c r="C505" s="238"/>
      <c r="D505" s="219" t="s">
        <v>142</v>
      </c>
      <c r="E505" s="239" t="s">
        <v>21</v>
      </c>
      <c r="F505" s="240" t="s">
        <v>144</v>
      </c>
      <c r="G505" s="238"/>
      <c r="H505" s="241">
        <v>49.991999999999997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142</v>
      </c>
      <c r="AU505" s="247" t="s">
        <v>83</v>
      </c>
      <c r="AV505" s="14" t="s">
        <v>136</v>
      </c>
      <c r="AW505" s="14" t="s">
        <v>34</v>
      </c>
      <c r="AX505" s="14" t="s">
        <v>81</v>
      </c>
      <c r="AY505" s="247" t="s">
        <v>129</v>
      </c>
    </row>
    <row r="506" s="2" customFormat="1" ht="16.5" customHeight="1">
      <c r="A506" s="39"/>
      <c r="B506" s="40"/>
      <c r="C506" s="206" t="s">
        <v>676</v>
      </c>
      <c r="D506" s="206" t="s">
        <v>131</v>
      </c>
      <c r="E506" s="207" t="s">
        <v>677</v>
      </c>
      <c r="F506" s="208" t="s">
        <v>678</v>
      </c>
      <c r="G506" s="209" t="s">
        <v>134</v>
      </c>
      <c r="H506" s="210">
        <v>49.991999999999997</v>
      </c>
      <c r="I506" s="211"/>
      <c r="J506" s="212">
        <f>ROUND(I506*H506,2)</f>
        <v>0</v>
      </c>
      <c r="K506" s="208" t="s">
        <v>135</v>
      </c>
      <c r="L506" s="45"/>
      <c r="M506" s="213" t="s">
        <v>21</v>
      </c>
      <c r="N506" s="214" t="s">
        <v>44</v>
      </c>
      <c r="O506" s="85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7" t="s">
        <v>136</v>
      </c>
      <c r="AT506" s="217" t="s">
        <v>131</v>
      </c>
      <c r="AU506" s="217" t="s">
        <v>83</v>
      </c>
      <c r="AY506" s="18" t="s">
        <v>129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8" t="s">
        <v>81</v>
      </c>
      <c r="BK506" s="218">
        <f>ROUND(I506*H506,2)</f>
        <v>0</v>
      </c>
      <c r="BL506" s="18" t="s">
        <v>136</v>
      </c>
      <c r="BM506" s="217" t="s">
        <v>679</v>
      </c>
    </row>
    <row r="507" s="2" customFormat="1">
      <c r="A507" s="39"/>
      <c r="B507" s="40"/>
      <c r="C507" s="41"/>
      <c r="D507" s="219" t="s">
        <v>138</v>
      </c>
      <c r="E507" s="41"/>
      <c r="F507" s="220" t="s">
        <v>680</v>
      </c>
      <c r="G507" s="41"/>
      <c r="H507" s="41"/>
      <c r="I507" s="221"/>
      <c r="J507" s="41"/>
      <c r="K507" s="41"/>
      <c r="L507" s="45"/>
      <c r="M507" s="222"/>
      <c r="N507" s="223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138</v>
      </c>
      <c r="AU507" s="18" t="s">
        <v>83</v>
      </c>
    </row>
    <row r="508" s="2" customFormat="1">
      <c r="A508" s="39"/>
      <c r="B508" s="40"/>
      <c r="C508" s="41"/>
      <c r="D508" s="224" t="s">
        <v>140</v>
      </c>
      <c r="E508" s="41"/>
      <c r="F508" s="225" t="s">
        <v>681</v>
      </c>
      <c r="G508" s="41"/>
      <c r="H508" s="41"/>
      <c r="I508" s="221"/>
      <c r="J508" s="41"/>
      <c r="K508" s="41"/>
      <c r="L508" s="45"/>
      <c r="M508" s="222"/>
      <c r="N508" s="223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140</v>
      </c>
      <c r="AU508" s="18" t="s">
        <v>83</v>
      </c>
    </row>
    <row r="509" s="13" customFormat="1">
      <c r="A509" s="13"/>
      <c r="B509" s="226"/>
      <c r="C509" s="227"/>
      <c r="D509" s="219" t="s">
        <v>142</v>
      </c>
      <c r="E509" s="228" t="s">
        <v>21</v>
      </c>
      <c r="F509" s="229" t="s">
        <v>682</v>
      </c>
      <c r="G509" s="227"/>
      <c r="H509" s="230">
        <v>49.991999999999997</v>
      </c>
      <c r="I509" s="231"/>
      <c r="J509" s="227"/>
      <c r="K509" s="227"/>
      <c r="L509" s="232"/>
      <c r="M509" s="233"/>
      <c r="N509" s="234"/>
      <c r="O509" s="234"/>
      <c r="P509" s="234"/>
      <c r="Q509" s="234"/>
      <c r="R509" s="234"/>
      <c r="S509" s="234"/>
      <c r="T509" s="23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6" t="s">
        <v>142</v>
      </c>
      <c r="AU509" s="236" t="s">
        <v>83</v>
      </c>
      <c r="AV509" s="13" t="s">
        <v>83</v>
      </c>
      <c r="AW509" s="13" t="s">
        <v>34</v>
      </c>
      <c r="AX509" s="13" t="s">
        <v>81</v>
      </c>
      <c r="AY509" s="236" t="s">
        <v>129</v>
      </c>
    </row>
    <row r="510" s="2" customFormat="1" ht="16.5" customHeight="1">
      <c r="A510" s="39"/>
      <c r="B510" s="40"/>
      <c r="C510" s="206" t="s">
        <v>683</v>
      </c>
      <c r="D510" s="206" t="s">
        <v>131</v>
      </c>
      <c r="E510" s="207" t="s">
        <v>684</v>
      </c>
      <c r="F510" s="208" t="s">
        <v>685</v>
      </c>
      <c r="G510" s="209" t="s">
        <v>464</v>
      </c>
      <c r="H510" s="210">
        <v>2.8900000000000001</v>
      </c>
      <c r="I510" s="211"/>
      <c r="J510" s="212">
        <f>ROUND(I510*H510,2)</f>
        <v>0</v>
      </c>
      <c r="K510" s="208" t="s">
        <v>135</v>
      </c>
      <c r="L510" s="45"/>
      <c r="M510" s="213" t="s">
        <v>21</v>
      </c>
      <c r="N510" s="214" t="s">
        <v>44</v>
      </c>
      <c r="O510" s="85"/>
      <c r="P510" s="215">
        <f>O510*H510</f>
        <v>0</v>
      </c>
      <c r="Q510" s="215">
        <v>1.0606207999999999</v>
      </c>
      <c r="R510" s="215">
        <f>Q510*H510</f>
        <v>3.0651941119999999</v>
      </c>
      <c r="S510" s="215">
        <v>0</v>
      </c>
      <c r="T510" s="216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7" t="s">
        <v>136</v>
      </c>
      <c r="AT510" s="217" t="s">
        <v>131</v>
      </c>
      <c r="AU510" s="217" t="s">
        <v>83</v>
      </c>
      <c r="AY510" s="18" t="s">
        <v>129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8" t="s">
        <v>81</v>
      </c>
      <c r="BK510" s="218">
        <f>ROUND(I510*H510,2)</f>
        <v>0</v>
      </c>
      <c r="BL510" s="18" t="s">
        <v>136</v>
      </c>
      <c r="BM510" s="217" t="s">
        <v>686</v>
      </c>
    </row>
    <row r="511" s="2" customFormat="1">
      <c r="A511" s="39"/>
      <c r="B511" s="40"/>
      <c r="C511" s="41"/>
      <c r="D511" s="219" t="s">
        <v>138</v>
      </c>
      <c r="E511" s="41"/>
      <c r="F511" s="220" t="s">
        <v>687</v>
      </c>
      <c r="G511" s="41"/>
      <c r="H511" s="41"/>
      <c r="I511" s="221"/>
      <c r="J511" s="41"/>
      <c r="K511" s="41"/>
      <c r="L511" s="45"/>
      <c r="M511" s="222"/>
      <c r="N511" s="223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138</v>
      </c>
      <c r="AU511" s="18" t="s">
        <v>83</v>
      </c>
    </row>
    <row r="512" s="2" customFormat="1">
      <c r="A512" s="39"/>
      <c r="B512" s="40"/>
      <c r="C512" s="41"/>
      <c r="D512" s="224" t="s">
        <v>140</v>
      </c>
      <c r="E512" s="41"/>
      <c r="F512" s="225" t="s">
        <v>688</v>
      </c>
      <c r="G512" s="41"/>
      <c r="H512" s="41"/>
      <c r="I512" s="221"/>
      <c r="J512" s="41"/>
      <c r="K512" s="41"/>
      <c r="L512" s="45"/>
      <c r="M512" s="222"/>
      <c r="N512" s="223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140</v>
      </c>
      <c r="AU512" s="18" t="s">
        <v>83</v>
      </c>
    </row>
    <row r="513" s="13" customFormat="1">
      <c r="A513" s="13"/>
      <c r="B513" s="226"/>
      <c r="C513" s="227"/>
      <c r="D513" s="219" t="s">
        <v>142</v>
      </c>
      <c r="E513" s="228" t="s">
        <v>21</v>
      </c>
      <c r="F513" s="229" t="s">
        <v>689</v>
      </c>
      <c r="G513" s="227"/>
      <c r="H513" s="230">
        <v>2.8900000000000001</v>
      </c>
      <c r="I513" s="231"/>
      <c r="J513" s="227"/>
      <c r="K513" s="227"/>
      <c r="L513" s="232"/>
      <c r="M513" s="233"/>
      <c r="N513" s="234"/>
      <c r="O513" s="234"/>
      <c r="P513" s="234"/>
      <c r="Q513" s="234"/>
      <c r="R513" s="234"/>
      <c r="S513" s="234"/>
      <c r="T513" s="23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6" t="s">
        <v>142</v>
      </c>
      <c r="AU513" s="236" t="s">
        <v>83</v>
      </c>
      <c r="AV513" s="13" t="s">
        <v>83</v>
      </c>
      <c r="AW513" s="13" t="s">
        <v>34</v>
      </c>
      <c r="AX513" s="13" t="s">
        <v>73</v>
      </c>
      <c r="AY513" s="236" t="s">
        <v>129</v>
      </c>
    </row>
    <row r="514" s="14" customFormat="1">
      <c r="A514" s="14"/>
      <c r="B514" s="237"/>
      <c r="C514" s="238"/>
      <c r="D514" s="219" t="s">
        <v>142</v>
      </c>
      <c r="E514" s="239" t="s">
        <v>21</v>
      </c>
      <c r="F514" s="240" t="s">
        <v>144</v>
      </c>
      <c r="G514" s="238"/>
      <c r="H514" s="241">
        <v>2.8900000000000001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7" t="s">
        <v>142</v>
      </c>
      <c r="AU514" s="247" t="s">
        <v>83</v>
      </c>
      <c r="AV514" s="14" t="s">
        <v>136</v>
      </c>
      <c r="AW514" s="14" t="s">
        <v>34</v>
      </c>
      <c r="AX514" s="14" t="s">
        <v>81</v>
      </c>
      <c r="AY514" s="247" t="s">
        <v>129</v>
      </c>
    </row>
    <row r="515" s="12" customFormat="1" ht="22.8" customHeight="1">
      <c r="A515" s="12"/>
      <c r="B515" s="190"/>
      <c r="C515" s="191"/>
      <c r="D515" s="192" t="s">
        <v>72</v>
      </c>
      <c r="E515" s="204" t="s">
        <v>151</v>
      </c>
      <c r="F515" s="204" t="s">
        <v>690</v>
      </c>
      <c r="G515" s="191"/>
      <c r="H515" s="191"/>
      <c r="I515" s="194"/>
      <c r="J515" s="205">
        <f>BK515</f>
        <v>0</v>
      </c>
      <c r="K515" s="191"/>
      <c r="L515" s="196"/>
      <c r="M515" s="197"/>
      <c r="N515" s="198"/>
      <c r="O515" s="198"/>
      <c r="P515" s="199">
        <f>SUM(P516:P553)</f>
        <v>0</v>
      </c>
      <c r="Q515" s="198"/>
      <c r="R515" s="199">
        <f>SUM(R516:R553)</f>
        <v>89.295582692120007</v>
      </c>
      <c r="S515" s="198"/>
      <c r="T515" s="200">
        <f>SUM(T516:T553)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1" t="s">
        <v>81</v>
      </c>
      <c r="AT515" s="202" t="s">
        <v>72</v>
      </c>
      <c r="AU515" s="202" t="s">
        <v>81</v>
      </c>
      <c r="AY515" s="201" t="s">
        <v>129</v>
      </c>
      <c r="BK515" s="203">
        <f>SUM(BK516:BK553)</f>
        <v>0</v>
      </c>
    </row>
    <row r="516" s="2" customFormat="1" ht="16.5" customHeight="1">
      <c r="A516" s="39"/>
      <c r="B516" s="40"/>
      <c r="C516" s="206" t="s">
        <v>691</v>
      </c>
      <c r="D516" s="206" t="s">
        <v>131</v>
      </c>
      <c r="E516" s="207" t="s">
        <v>692</v>
      </c>
      <c r="F516" s="208" t="s">
        <v>693</v>
      </c>
      <c r="G516" s="209" t="s">
        <v>251</v>
      </c>
      <c r="H516" s="210">
        <v>5.1600000000000001</v>
      </c>
      <c r="I516" s="211"/>
      <c r="J516" s="212">
        <f>ROUND(I516*H516,2)</f>
        <v>0</v>
      </c>
      <c r="K516" s="208" t="s">
        <v>135</v>
      </c>
      <c r="L516" s="45"/>
      <c r="M516" s="213" t="s">
        <v>21</v>
      </c>
      <c r="N516" s="214" t="s">
        <v>44</v>
      </c>
      <c r="O516" s="85"/>
      <c r="P516" s="215">
        <f>O516*H516</f>
        <v>0</v>
      </c>
      <c r="Q516" s="215">
        <v>2.4533</v>
      </c>
      <c r="R516" s="215">
        <f>Q516*H516</f>
        <v>12.659028000000001</v>
      </c>
      <c r="S516" s="215">
        <v>0</v>
      </c>
      <c r="T516" s="216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7" t="s">
        <v>136</v>
      </c>
      <c r="AT516" s="217" t="s">
        <v>131</v>
      </c>
      <c r="AU516" s="217" t="s">
        <v>83</v>
      </c>
      <c r="AY516" s="18" t="s">
        <v>129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8" t="s">
        <v>81</v>
      </c>
      <c r="BK516" s="218">
        <f>ROUND(I516*H516,2)</f>
        <v>0</v>
      </c>
      <c r="BL516" s="18" t="s">
        <v>136</v>
      </c>
      <c r="BM516" s="217" t="s">
        <v>694</v>
      </c>
    </row>
    <row r="517" s="2" customFormat="1">
      <c r="A517" s="39"/>
      <c r="B517" s="40"/>
      <c r="C517" s="41"/>
      <c r="D517" s="219" t="s">
        <v>138</v>
      </c>
      <c r="E517" s="41"/>
      <c r="F517" s="220" t="s">
        <v>695</v>
      </c>
      <c r="G517" s="41"/>
      <c r="H517" s="41"/>
      <c r="I517" s="221"/>
      <c r="J517" s="41"/>
      <c r="K517" s="41"/>
      <c r="L517" s="45"/>
      <c r="M517" s="222"/>
      <c r="N517" s="223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138</v>
      </c>
      <c r="AU517" s="18" t="s">
        <v>83</v>
      </c>
    </row>
    <row r="518" s="2" customFormat="1">
      <c r="A518" s="39"/>
      <c r="B518" s="40"/>
      <c r="C518" s="41"/>
      <c r="D518" s="224" t="s">
        <v>140</v>
      </c>
      <c r="E518" s="41"/>
      <c r="F518" s="225" t="s">
        <v>696</v>
      </c>
      <c r="G518" s="41"/>
      <c r="H518" s="41"/>
      <c r="I518" s="221"/>
      <c r="J518" s="41"/>
      <c r="K518" s="41"/>
      <c r="L518" s="45"/>
      <c r="M518" s="222"/>
      <c r="N518" s="223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140</v>
      </c>
      <c r="AU518" s="18" t="s">
        <v>83</v>
      </c>
    </row>
    <row r="519" s="2" customFormat="1">
      <c r="A519" s="39"/>
      <c r="B519" s="40"/>
      <c r="C519" s="41"/>
      <c r="D519" s="219" t="s">
        <v>648</v>
      </c>
      <c r="E519" s="41"/>
      <c r="F519" s="268" t="s">
        <v>697</v>
      </c>
      <c r="G519" s="41"/>
      <c r="H519" s="41"/>
      <c r="I519" s="221"/>
      <c r="J519" s="41"/>
      <c r="K519" s="41"/>
      <c r="L519" s="45"/>
      <c r="M519" s="222"/>
      <c r="N519" s="223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648</v>
      </c>
      <c r="AU519" s="18" t="s">
        <v>83</v>
      </c>
    </row>
    <row r="520" s="13" customFormat="1">
      <c r="A520" s="13"/>
      <c r="B520" s="226"/>
      <c r="C520" s="227"/>
      <c r="D520" s="219" t="s">
        <v>142</v>
      </c>
      <c r="E520" s="228" t="s">
        <v>21</v>
      </c>
      <c r="F520" s="229" t="s">
        <v>698</v>
      </c>
      <c r="G520" s="227"/>
      <c r="H520" s="230">
        <v>5.1600000000000001</v>
      </c>
      <c r="I520" s="231"/>
      <c r="J520" s="227"/>
      <c r="K520" s="227"/>
      <c r="L520" s="232"/>
      <c r="M520" s="233"/>
      <c r="N520" s="234"/>
      <c r="O520" s="234"/>
      <c r="P520" s="234"/>
      <c r="Q520" s="234"/>
      <c r="R520" s="234"/>
      <c r="S520" s="234"/>
      <c r="T520" s="23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6" t="s">
        <v>142</v>
      </c>
      <c r="AU520" s="236" t="s">
        <v>83</v>
      </c>
      <c r="AV520" s="13" t="s">
        <v>83</v>
      </c>
      <c r="AW520" s="13" t="s">
        <v>34</v>
      </c>
      <c r="AX520" s="13" t="s">
        <v>81</v>
      </c>
      <c r="AY520" s="236" t="s">
        <v>129</v>
      </c>
    </row>
    <row r="521" s="2" customFormat="1" ht="16.5" customHeight="1">
      <c r="A521" s="39"/>
      <c r="B521" s="40"/>
      <c r="C521" s="206" t="s">
        <v>699</v>
      </c>
      <c r="D521" s="206" t="s">
        <v>131</v>
      </c>
      <c r="E521" s="207" t="s">
        <v>700</v>
      </c>
      <c r="F521" s="208" t="s">
        <v>701</v>
      </c>
      <c r="G521" s="209" t="s">
        <v>134</v>
      </c>
      <c r="H521" s="210">
        <v>18.399999999999999</v>
      </c>
      <c r="I521" s="211"/>
      <c r="J521" s="212">
        <f>ROUND(I521*H521,2)</f>
        <v>0</v>
      </c>
      <c r="K521" s="208" t="s">
        <v>135</v>
      </c>
      <c r="L521" s="45"/>
      <c r="M521" s="213" t="s">
        <v>21</v>
      </c>
      <c r="N521" s="214" t="s">
        <v>44</v>
      </c>
      <c r="O521" s="85"/>
      <c r="P521" s="215">
        <f>O521*H521</f>
        <v>0</v>
      </c>
      <c r="Q521" s="215">
        <v>0.012139816</v>
      </c>
      <c r="R521" s="215">
        <f>Q521*H521</f>
        <v>0.22337261439999998</v>
      </c>
      <c r="S521" s="215">
        <v>0</v>
      </c>
      <c r="T521" s="216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7" t="s">
        <v>136</v>
      </c>
      <c r="AT521" s="217" t="s">
        <v>131</v>
      </c>
      <c r="AU521" s="217" t="s">
        <v>83</v>
      </c>
      <c r="AY521" s="18" t="s">
        <v>129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8" t="s">
        <v>81</v>
      </c>
      <c r="BK521" s="218">
        <f>ROUND(I521*H521,2)</f>
        <v>0</v>
      </c>
      <c r="BL521" s="18" t="s">
        <v>136</v>
      </c>
      <c r="BM521" s="217" t="s">
        <v>702</v>
      </c>
    </row>
    <row r="522" s="2" customFormat="1">
      <c r="A522" s="39"/>
      <c r="B522" s="40"/>
      <c r="C522" s="41"/>
      <c r="D522" s="219" t="s">
        <v>138</v>
      </c>
      <c r="E522" s="41"/>
      <c r="F522" s="220" t="s">
        <v>703</v>
      </c>
      <c r="G522" s="41"/>
      <c r="H522" s="41"/>
      <c r="I522" s="221"/>
      <c r="J522" s="41"/>
      <c r="K522" s="41"/>
      <c r="L522" s="45"/>
      <c r="M522" s="222"/>
      <c r="N522" s="223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138</v>
      </c>
      <c r="AU522" s="18" t="s">
        <v>83</v>
      </c>
    </row>
    <row r="523" s="2" customFormat="1">
      <c r="A523" s="39"/>
      <c r="B523" s="40"/>
      <c r="C523" s="41"/>
      <c r="D523" s="224" t="s">
        <v>140</v>
      </c>
      <c r="E523" s="41"/>
      <c r="F523" s="225" t="s">
        <v>704</v>
      </c>
      <c r="G523" s="41"/>
      <c r="H523" s="41"/>
      <c r="I523" s="221"/>
      <c r="J523" s="41"/>
      <c r="K523" s="41"/>
      <c r="L523" s="45"/>
      <c r="M523" s="222"/>
      <c r="N523" s="223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140</v>
      </c>
      <c r="AU523" s="18" t="s">
        <v>83</v>
      </c>
    </row>
    <row r="524" s="13" customFormat="1">
      <c r="A524" s="13"/>
      <c r="B524" s="226"/>
      <c r="C524" s="227"/>
      <c r="D524" s="219" t="s">
        <v>142</v>
      </c>
      <c r="E524" s="228" t="s">
        <v>21</v>
      </c>
      <c r="F524" s="229" t="s">
        <v>705</v>
      </c>
      <c r="G524" s="227"/>
      <c r="H524" s="230">
        <v>18.399999999999999</v>
      </c>
      <c r="I524" s="231"/>
      <c r="J524" s="227"/>
      <c r="K524" s="227"/>
      <c r="L524" s="232"/>
      <c r="M524" s="233"/>
      <c r="N524" s="234"/>
      <c r="O524" s="234"/>
      <c r="P524" s="234"/>
      <c r="Q524" s="234"/>
      <c r="R524" s="234"/>
      <c r="S524" s="234"/>
      <c r="T524" s="23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6" t="s">
        <v>142</v>
      </c>
      <c r="AU524" s="236" t="s">
        <v>83</v>
      </c>
      <c r="AV524" s="13" t="s">
        <v>83</v>
      </c>
      <c r="AW524" s="13" t="s">
        <v>34</v>
      </c>
      <c r="AX524" s="13" t="s">
        <v>81</v>
      </c>
      <c r="AY524" s="236" t="s">
        <v>129</v>
      </c>
    </row>
    <row r="525" s="2" customFormat="1" ht="16.5" customHeight="1">
      <c r="A525" s="39"/>
      <c r="B525" s="40"/>
      <c r="C525" s="206" t="s">
        <v>706</v>
      </c>
      <c r="D525" s="206" t="s">
        <v>131</v>
      </c>
      <c r="E525" s="207" t="s">
        <v>707</v>
      </c>
      <c r="F525" s="208" t="s">
        <v>708</v>
      </c>
      <c r="G525" s="209" t="s">
        <v>134</v>
      </c>
      <c r="H525" s="210">
        <v>18.399999999999999</v>
      </c>
      <c r="I525" s="211"/>
      <c r="J525" s="212">
        <f>ROUND(I525*H525,2)</f>
        <v>0</v>
      </c>
      <c r="K525" s="208" t="s">
        <v>135</v>
      </c>
      <c r="L525" s="45"/>
      <c r="M525" s="213" t="s">
        <v>21</v>
      </c>
      <c r="N525" s="214" t="s">
        <v>44</v>
      </c>
      <c r="O525" s="85"/>
      <c r="P525" s="215">
        <f>O525*H525</f>
        <v>0</v>
      </c>
      <c r="Q525" s="215">
        <v>0</v>
      </c>
      <c r="R525" s="215">
        <f>Q525*H525</f>
        <v>0</v>
      </c>
      <c r="S525" s="215">
        <v>0</v>
      </c>
      <c r="T525" s="216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7" t="s">
        <v>136</v>
      </c>
      <c r="AT525" s="217" t="s">
        <v>131</v>
      </c>
      <c r="AU525" s="217" t="s">
        <v>83</v>
      </c>
      <c r="AY525" s="18" t="s">
        <v>129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8" t="s">
        <v>81</v>
      </c>
      <c r="BK525" s="218">
        <f>ROUND(I525*H525,2)</f>
        <v>0</v>
      </c>
      <c r="BL525" s="18" t="s">
        <v>136</v>
      </c>
      <c r="BM525" s="217" t="s">
        <v>709</v>
      </c>
    </row>
    <row r="526" s="2" customFormat="1">
      <c r="A526" s="39"/>
      <c r="B526" s="40"/>
      <c r="C526" s="41"/>
      <c r="D526" s="219" t="s">
        <v>138</v>
      </c>
      <c r="E526" s="41"/>
      <c r="F526" s="220" t="s">
        <v>710</v>
      </c>
      <c r="G526" s="41"/>
      <c r="H526" s="41"/>
      <c r="I526" s="221"/>
      <c r="J526" s="41"/>
      <c r="K526" s="41"/>
      <c r="L526" s="45"/>
      <c r="M526" s="222"/>
      <c r="N526" s="223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138</v>
      </c>
      <c r="AU526" s="18" t="s">
        <v>83</v>
      </c>
    </row>
    <row r="527" s="2" customFormat="1">
      <c r="A527" s="39"/>
      <c r="B527" s="40"/>
      <c r="C527" s="41"/>
      <c r="D527" s="224" t="s">
        <v>140</v>
      </c>
      <c r="E527" s="41"/>
      <c r="F527" s="225" t="s">
        <v>711</v>
      </c>
      <c r="G527" s="41"/>
      <c r="H527" s="41"/>
      <c r="I527" s="221"/>
      <c r="J527" s="41"/>
      <c r="K527" s="41"/>
      <c r="L527" s="45"/>
      <c r="M527" s="222"/>
      <c r="N527" s="223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140</v>
      </c>
      <c r="AU527" s="18" t="s">
        <v>83</v>
      </c>
    </row>
    <row r="528" s="13" customFormat="1">
      <c r="A528" s="13"/>
      <c r="B528" s="226"/>
      <c r="C528" s="227"/>
      <c r="D528" s="219" t="s">
        <v>142</v>
      </c>
      <c r="E528" s="228" t="s">
        <v>21</v>
      </c>
      <c r="F528" s="229" t="s">
        <v>712</v>
      </c>
      <c r="G528" s="227"/>
      <c r="H528" s="230">
        <v>18.399999999999999</v>
      </c>
      <c r="I528" s="231"/>
      <c r="J528" s="227"/>
      <c r="K528" s="227"/>
      <c r="L528" s="232"/>
      <c r="M528" s="233"/>
      <c r="N528" s="234"/>
      <c r="O528" s="234"/>
      <c r="P528" s="234"/>
      <c r="Q528" s="234"/>
      <c r="R528" s="234"/>
      <c r="S528" s="234"/>
      <c r="T528" s="23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6" t="s">
        <v>142</v>
      </c>
      <c r="AU528" s="236" t="s">
        <v>83</v>
      </c>
      <c r="AV528" s="13" t="s">
        <v>83</v>
      </c>
      <c r="AW528" s="13" t="s">
        <v>34</v>
      </c>
      <c r="AX528" s="13" t="s">
        <v>81</v>
      </c>
      <c r="AY528" s="236" t="s">
        <v>129</v>
      </c>
    </row>
    <row r="529" s="2" customFormat="1" ht="16.5" customHeight="1">
      <c r="A529" s="39"/>
      <c r="B529" s="40"/>
      <c r="C529" s="206" t="s">
        <v>713</v>
      </c>
      <c r="D529" s="206" t="s">
        <v>131</v>
      </c>
      <c r="E529" s="207" t="s">
        <v>714</v>
      </c>
      <c r="F529" s="208" t="s">
        <v>715</v>
      </c>
      <c r="G529" s="209" t="s">
        <v>464</v>
      </c>
      <c r="H529" s="210">
        <v>0.77400000000000002</v>
      </c>
      <c r="I529" s="211"/>
      <c r="J529" s="212">
        <f>ROUND(I529*H529,2)</f>
        <v>0</v>
      </c>
      <c r="K529" s="208" t="s">
        <v>135</v>
      </c>
      <c r="L529" s="45"/>
      <c r="M529" s="213" t="s">
        <v>21</v>
      </c>
      <c r="N529" s="214" t="s">
        <v>44</v>
      </c>
      <c r="O529" s="85"/>
      <c r="P529" s="215">
        <f>O529*H529</f>
        <v>0</v>
      </c>
      <c r="Q529" s="215">
        <v>1.04575178</v>
      </c>
      <c r="R529" s="215">
        <f>Q529*H529</f>
        <v>0.80941187772000001</v>
      </c>
      <c r="S529" s="215">
        <v>0</v>
      </c>
      <c r="T529" s="216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7" t="s">
        <v>136</v>
      </c>
      <c r="AT529" s="217" t="s">
        <v>131</v>
      </c>
      <c r="AU529" s="217" t="s">
        <v>83</v>
      </c>
      <c r="AY529" s="18" t="s">
        <v>129</v>
      </c>
      <c r="BE529" s="218">
        <f>IF(N529="základní",J529,0)</f>
        <v>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8" t="s">
        <v>81</v>
      </c>
      <c r="BK529" s="218">
        <f>ROUND(I529*H529,2)</f>
        <v>0</v>
      </c>
      <c r="BL529" s="18" t="s">
        <v>136</v>
      </c>
      <c r="BM529" s="217" t="s">
        <v>716</v>
      </c>
    </row>
    <row r="530" s="2" customFormat="1">
      <c r="A530" s="39"/>
      <c r="B530" s="40"/>
      <c r="C530" s="41"/>
      <c r="D530" s="219" t="s">
        <v>138</v>
      </c>
      <c r="E530" s="41"/>
      <c r="F530" s="220" t="s">
        <v>717</v>
      </c>
      <c r="G530" s="41"/>
      <c r="H530" s="41"/>
      <c r="I530" s="221"/>
      <c r="J530" s="41"/>
      <c r="K530" s="41"/>
      <c r="L530" s="45"/>
      <c r="M530" s="222"/>
      <c r="N530" s="223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138</v>
      </c>
      <c r="AU530" s="18" t="s">
        <v>83</v>
      </c>
    </row>
    <row r="531" s="2" customFormat="1">
      <c r="A531" s="39"/>
      <c r="B531" s="40"/>
      <c r="C531" s="41"/>
      <c r="D531" s="224" t="s">
        <v>140</v>
      </c>
      <c r="E531" s="41"/>
      <c r="F531" s="225" t="s">
        <v>718</v>
      </c>
      <c r="G531" s="41"/>
      <c r="H531" s="41"/>
      <c r="I531" s="221"/>
      <c r="J531" s="41"/>
      <c r="K531" s="41"/>
      <c r="L531" s="45"/>
      <c r="M531" s="222"/>
      <c r="N531" s="223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140</v>
      </c>
      <c r="AU531" s="18" t="s">
        <v>83</v>
      </c>
    </row>
    <row r="532" s="13" customFormat="1">
      <c r="A532" s="13"/>
      <c r="B532" s="226"/>
      <c r="C532" s="227"/>
      <c r="D532" s="219" t="s">
        <v>142</v>
      </c>
      <c r="E532" s="228" t="s">
        <v>21</v>
      </c>
      <c r="F532" s="229" t="s">
        <v>719</v>
      </c>
      <c r="G532" s="227"/>
      <c r="H532" s="230">
        <v>0.77400000000000002</v>
      </c>
      <c r="I532" s="231"/>
      <c r="J532" s="227"/>
      <c r="K532" s="227"/>
      <c r="L532" s="232"/>
      <c r="M532" s="233"/>
      <c r="N532" s="234"/>
      <c r="O532" s="234"/>
      <c r="P532" s="234"/>
      <c r="Q532" s="234"/>
      <c r="R532" s="234"/>
      <c r="S532" s="234"/>
      <c r="T532" s="23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6" t="s">
        <v>142</v>
      </c>
      <c r="AU532" s="236" t="s">
        <v>83</v>
      </c>
      <c r="AV532" s="13" t="s">
        <v>83</v>
      </c>
      <c r="AW532" s="13" t="s">
        <v>34</v>
      </c>
      <c r="AX532" s="13" t="s">
        <v>81</v>
      </c>
      <c r="AY532" s="236" t="s">
        <v>129</v>
      </c>
    </row>
    <row r="533" s="2" customFormat="1" ht="16.5" customHeight="1">
      <c r="A533" s="39"/>
      <c r="B533" s="40"/>
      <c r="C533" s="206" t="s">
        <v>720</v>
      </c>
      <c r="D533" s="206" t="s">
        <v>131</v>
      </c>
      <c r="E533" s="207" t="s">
        <v>721</v>
      </c>
      <c r="F533" s="208" t="s">
        <v>722</v>
      </c>
      <c r="G533" s="209" t="s">
        <v>251</v>
      </c>
      <c r="H533" s="210">
        <v>28.896000000000001</v>
      </c>
      <c r="I533" s="211"/>
      <c r="J533" s="212">
        <f>ROUND(I533*H533,2)</f>
        <v>0</v>
      </c>
      <c r="K533" s="208" t="s">
        <v>135</v>
      </c>
      <c r="L533" s="45"/>
      <c r="M533" s="213" t="s">
        <v>21</v>
      </c>
      <c r="N533" s="214" t="s">
        <v>44</v>
      </c>
      <c r="O533" s="85"/>
      <c r="P533" s="215">
        <f>O533*H533</f>
        <v>0</v>
      </c>
      <c r="Q533" s="215">
        <v>2.4777999999999998</v>
      </c>
      <c r="R533" s="215">
        <f>Q533*H533</f>
        <v>71.598508799999991</v>
      </c>
      <c r="S533" s="215">
        <v>0</v>
      </c>
      <c r="T533" s="216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7" t="s">
        <v>136</v>
      </c>
      <c r="AT533" s="217" t="s">
        <v>131</v>
      </c>
      <c r="AU533" s="217" t="s">
        <v>83</v>
      </c>
      <c r="AY533" s="18" t="s">
        <v>129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8" t="s">
        <v>81</v>
      </c>
      <c r="BK533" s="218">
        <f>ROUND(I533*H533,2)</f>
        <v>0</v>
      </c>
      <c r="BL533" s="18" t="s">
        <v>136</v>
      </c>
      <c r="BM533" s="217" t="s">
        <v>723</v>
      </c>
    </row>
    <row r="534" s="2" customFormat="1">
      <c r="A534" s="39"/>
      <c r="B534" s="40"/>
      <c r="C534" s="41"/>
      <c r="D534" s="219" t="s">
        <v>138</v>
      </c>
      <c r="E534" s="41"/>
      <c r="F534" s="220" t="s">
        <v>724</v>
      </c>
      <c r="G534" s="41"/>
      <c r="H534" s="41"/>
      <c r="I534" s="221"/>
      <c r="J534" s="41"/>
      <c r="K534" s="41"/>
      <c r="L534" s="45"/>
      <c r="M534" s="222"/>
      <c r="N534" s="223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138</v>
      </c>
      <c r="AU534" s="18" t="s">
        <v>83</v>
      </c>
    </row>
    <row r="535" s="2" customFormat="1">
      <c r="A535" s="39"/>
      <c r="B535" s="40"/>
      <c r="C535" s="41"/>
      <c r="D535" s="224" t="s">
        <v>140</v>
      </c>
      <c r="E535" s="41"/>
      <c r="F535" s="225" t="s">
        <v>725</v>
      </c>
      <c r="G535" s="41"/>
      <c r="H535" s="41"/>
      <c r="I535" s="221"/>
      <c r="J535" s="41"/>
      <c r="K535" s="41"/>
      <c r="L535" s="45"/>
      <c r="M535" s="222"/>
      <c r="N535" s="223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140</v>
      </c>
      <c r="AU535" s="18" t="s">
        <v>83</v>
      </c>
    </row>
    <row r="536" s="2" customFormat="1">
      <c r="A536" s="39"/>
      <c r="B536" s="40"/>
      <c r="C536" s="41"/>
      <c r="D536" s="219" t="s">
        <v>648</v>
      </c>
      <c r="E536" s="41"/>
      <c r="F536" s="268" t="s">
        <v>726</v>
      </c>
      <c r="G536" s="41"/>
      <c r="H536" s="41"/>
      <c r="I536" s="221"/>
      <c r="J536" s="41"/>
      <c r="K536" s="41"/>
      <c r="L536" s="45"/>
      <c r="M536" s="222"/>
      <c r="N536" s="223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648</v>
      </c>
      <c r="AU536" s="18" t="s">
        <v>83</v>
      </c>
    </row>
    <row r="537" s="13" customFormat="1">
      <c r="A537" s="13"/>
      <c r="B537" s="226"/>
      <c r="C537" s="227"/>
      <c r="D537" s="219" t="s">
        <v>142</v>
      </c>
      <c r="E537" s="228" t="s">
        <v>21</v>
      </c>
      <c r="F537" s="229" t="s">
        <v>727</v>
      </c>
      <c r="G537" s="227"/>
      <c r="H537" s="230">
        <v>28.896000000000001</v>
      </c>
      <c r="I537" s="231"/>
      <c r="J537" s="227"/>
      <c r="K537" s="227"/>
      <c r="L537" s="232"/>
      <c r="M537" s="233"/>
      <c r="N537" s="234"/>
      <c r="O537" s="234"/>
      <c r="P537" s="234"/>
      <c r="Q537" s="234"/>
      <c r="R537" s="234"/>
      <c r="S537" s="234"/>
      <c r="T537" s="23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6" t="s">
        <v>142</v>
      </c>
      <c r="AU537" s="236" t="s">
        <v>83</v>
      </c>
      <c r="AV537" s="13" t="s">
        <v>83</v>
      </c>
      <c r="AW537" s="13" t="s">
        <v>34</v>
      </c>
      <c r="AX537" s="13" t="s">
        <v>73</v>
      </c>
      <c r="AY537" s="236" t="s">
        <v>129</v>
      </c>
    </row>
    <row r="538" s="14" customFormat="1">
      <c r="A538" s="14"/>
      <c r="B538" s="237"/>
      <c r="C538" s="238"/>
      <c r="D538" s="219" t="s">
        <v>142</v>
      </c>
      <c r="E538" s="239" t="s">
        <v>21</v>
      </c>
      <c r="F538" s="240" t="s">
        <v>144</v>
      </c>
      <c r="G538" s="238"/>
      <c r="H538" s="241">
        <v>28.896000000000001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7" t="s">
        <v>142</v>
      </c>
      <c r="AU538" s="247" t="s">
        <v>83</v>
      </c>
      <c r="AV538" s="14" t="s">
        <v>136</v>
      </c>
      <c r="AW538" s="14" t="s">
        <v>34</v>
      </c>
      <c r="AX538" s="14" t="s">
        <v>81</v>
      </c>
      <c r="AY538" s="247" t="s">
        <v>129</v>
      </c>
    </row>
    <row r="539" s="2" customFormat="1" ht="16.5" customHeight="1">
      <c r="A539" s="39"/>
      <c r="B539" s="40"/>
      <c r="C539" s="206" t="s">
        <v>728</v>
      </c>
      <c r="D539" s="206" t="s">
        <v>131</v>
      </c>
      <c r="E539" s="207" t="s">
        <v>729</v>
      </c>
      <c r="F539" s="208" t="s">
        <v>730</v>
      </c>
      <c r="G539" s="209" t="s">
        <v>134</v>
      </c>
      <c r="H539" s="210">
        <v>103.04000000000001</v>
      </c>
      <c r="I539" s="211"/>
      <c r="J539" s="212">
        <f>ROUND(I539*H539,2)</f>
        <v>0</v>
      </c>
      <c r="K539" s="208" t="s">
        <v>135</v>
      </c>
      <c r="L539" s="45"/>
      <c r="M539" s="213" t="s">
        <v>21</v>
      </c>
      <c r="N539" s="214" t="s">
        <v>44</v>
      </c>
      <c r="O539" s="85"/>
      <c r="P539" s="215">
        <f>O539*H539</f>
        <v>0</v>
      </c>
      <c r="Q539" s="215">
        <v>0.0038800000000000002</v>
      </c>
      <c r="R539" s="215">
        <f>Q539*H539</f>
        <v>0.39979520000000007</v>
      </c>
      <c r="S539" s="215">
        <v>0</v>
      </c>
      <c r="T539" s="216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7" t="s">
        <v>136</v>
      </c>
      <c r="AT539" s="217" t="s">
        <v>131</v>
      </c>
      <c r="AU539" s="217" t="s">
        <v>83</v>
      </c>
      <c r="AY539" s="18" t="s">
        <v>129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8" t="s">
        <v>81</v>
      </c>
      <c r="BK539" s="218">
        <f>ROUND(I539*H539,2)</f>
        <v>0</v>
      </c>
      <c r="BL539" s="18" t="s">
        <v>136</v>
      </c>
      <c r="BM539" s="217" t="s">
        <v>731</v>
      </c>
    </row>
    <row r="540" s="2" customFormat="1">
      <c r="A540" s="39"/>
      <c r="B540" s="40"/>
      <c r="C540" s="41"/>
      <c r="D540" s="219" t="s">
        <v>138</v>
      </c>
      <c r="E540" s="41"/>
      <c r="F540" s="220" t="s">
        <v>732</v>
      </c>
      <c r="G540" s="41"/>
      <c r="H540" s="41"/>
      <c r="I540" s="221"/>
      <c r="J540" s="41"/>
      <c r="K540" s="41"/>
      <c r="L540" s="45"/>
      <c r="M540" s="222"/>
      <c r="N540" s="223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138</v>
      </c>
      <c r="AU540" s="18" t="s">
        <v>83</v>
      </c>
    </row>
    <row r="541" s="2" customFormat="1">
      <c r="A541" s="39"/>
      <c r="B541" s="40"/>
      <c r="C541" s="41"/>
      <c r="D541" s="224" t="s">
        <v>140</v>
      </c>
      <c r="E541" s="41"/>
      <c r="F541" s="225" t="s">
        <v>733</v>
      </c>
      <c r="G541" s="41"/>
      <c r="H541" s="41"/>
      <c r="I541" s="221"/>
      <c r="J541" s="41"/>
      <c r="K541" s="41"/>
      <c r="L541" s="45"/>
      <c r="M541" s="222"/>
      <c r="N541" s="223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140</v>
      </c>
      <c r="AU541" s="18" t="s">
        <v>83</v>
      </c>
    </row>
    <row r="542" s="13" customFormat="1">
      <c r="A542" s="13"/>
      <c r="B542" s="226"/>
      <c r="C542" s="227"/>
      <c r="D542" s="219" t="s">
        <v>142</v>
      </c>
      <c r="E542" s="228" t="s">
        <v>21</v>
      </c>
      <c r="F542" s="229" t="s">
        <v>734</v>
      </c>
      <c r="G542" s="227"/>
      <c r="H542" s="230">
        <v>103.04000000000001</v>
      </c>
      <c r="I542" s="231"/>
      <c r="J542" s="227"/>
      <c r="K542" s="227"/>
      <c r="L542" s="232"/>
      <c r="M542" s="233"/>
      <c r="N542" s="234"/>
      <c r="O542" s="234"/>
      <c r="P542" s="234"/>
      <c r="Q542" s="234"/>
      <c r="R542" s="234"/>
      <c r="S542" s="234"/>
      <c r="T542" s="23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6" t="s">
        <v>142</v>
      </c>
      <c r="AU542" s="236" t="s">
        <v>83</v>
      </c>
      <c r="AV542" s="13" t="s">
        <v>83</v>
      </c>
      <c r="AW542" s="13" t="s">
        <v>34</v>
      </c>
      <c r="AX542" s="13" t="s">
        <v>73</v>
      </c>
      <c r="AY542" s="236" t="s">
        <v>129</v>
      </c>
    </row>
    <row r="543" s="14" customFormat="1">
      <c r="A543" s="14"/>
      <c r="B543" s="237"/>
      <c r="C543" s="238"/>
      <c r="D543" s="219" t="s">
        <v>142</v>
      </c>
      <c r="E543" s="239" t="s">
        <v>21</v>
      </c>
      <c r="F543" s="240" t="s">
        <v>144</v>
      </c>
      <c r="G543" s="238"/>
      <c r="H543" s="241">
        <v>103.04000000000001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7" t="s">
        <v>142</v>
      </c>
      <c r="AU543" s="247" t="s">
        <v>83</v>
      </c>
      <c r="AV543" s="14" t="s">
        <v>136</v>
      </c>
      <c r="AW543" s="14" t="s">
        <v>34</v>
      </c>
      <c r="AX543" s="14" t="s">
        <v>81</v>
      </c>
      <c r="AY543" s="247" t="s">
        <v>129</v>
      </c>
    </row>
    <row r="544" s="2" customFormat="1" ht="16.5" customHeight="1">
      <c r="A544" s="39"/>
      <c r="B544" s="40"/>
      <c r="C544" s="206" t="s">
        <v>735</v>
      </c>
      <c r="D544" s="206" t="s">
        <v>131</v>
      </c>
      <c r="E544" s="207" t="s">
        <v>736</v>
      </c>
      <c r="F544" s="208" t="s">
        <v>737</v>
      </c>
      <c r="G544" s="209" t="s">
        <v>134</v>
      </c>
      <c r="H544" s="210">
        <v>103.04000000000001</v>
      </c>
      <c r="I544" s="211"/>
      <c r="J544" s="212">
        <f>ROUND(I544*H544,2)</f>
        <v>0</v>
      </c>
      <c r="K544" s="208" t="s">
        <v>135</v>
      </c>
      <c r="L544" s="45"/>
      <c r="M544" s="213" t="s">
        <v>21</v>
      </c>
      <c r="N544" s="214" t="s">
        <v>44</v>
      </c>
      <c r="O544" s="85"/>
      <c r="P544" s="215">
        <f>O544*H544</f>
        <v>0</v>
      </c>
      <c r="Q544" s="215">
        <v>4.0000000000000003E-05</v>
      </c>
      <c r="R544" s="215">
        <f>Q544*H544</f>
        <v>0.0041216000000000004</v>
      </c>
      <c r="S544" s="215">
        <v>0</v>
      </c>
      <c r="T544" s="216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7" t="s">
        <v>136</v>
      </c>
      <c r="AT544" s="217" t="s">
        <v>131</v>
      </c>
      <c r="AU544" s="217" t="s">
        <v>83</v>
      </c>
      <c r="AY544" s="18" t="s">
        <v>129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8" t="s">
        <v>81</v>
      </c>
      <c r="BK544" s="218">
        <f>ROUND(I544*H544,2)</f>
        <v>0</v>
      </c>
      <c r="BL544" s="18" t="s">
        <v>136</v>
      </c>
      <c r="BM544" s="217" t="s">
        <v>738</v>
      </c>
    </row>
    <row r="545" s="2" customFormat="1">
      <c r="A545" s="39"/>
      <c r="B545" s="40"/>
      <c r="C545" s="41"/>
      <c r="D545" s="219" t="s">
        <v>138</v>
      </c>
      <c r="E545" s="41"/>
      <c r="F545" s="220" t="s">
        <v>739</v>
      </c>
      <c r="G545" s="41"/>
      <c r="H545" s="41"/>
      <c r="I545" s="221"/>
      <c r="J545" s="41"/>
      <c r="K545" s="41"/>
      <c r="L545" s="45"/>
      <c r="M545" s="222"/>
      <c r="N545" s="223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138</v>
      </c>
      <c r="AU545" s="18" t="s">
        <v>83</v>
      </c>
    </row>
    <row r="546" s="2" customFormat="1">
      <c r="A546" s="39"/>
      <c r="B546" s="40"/>
      <c r="C546" s="41"/>
      <c r="D546" s="224" t="s">
        <v>140</v>
      </c>
      <c r="E546" s="41"/>
      <c r="F546" s="225" t="s">
        <v>740</v>
      </c>
      <c r="G546" s="41"/>
      <c r="H546" s="41"/>
      <c r="I546" s="221"/>
      <c r="J546" s="41"/>
      <c r="K546" s="41"/>
      <c r="L546" s="45"/>
      <c r="M546" s="222"/>
      <c r="N546" s="223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140</v>
      </c>
      <c r="AU546" s="18" t="s">
        <v>83</v>
      </c>
    </row>
    <row r="547" s="13" customFormat="1">
      <c r="A547" s="13"/>
      <c r="B547" s="226"/>
      <c r="C547" s="227"/>
      <c r="D547" s="219" t="s">
        <v>142</v>
      </c>
      <c r="E547" s="228" t="s">
        <v>21</v>
      </c>
      <c r="F547" s="229" t="s">
        <v>741</v>
      </c>
      <c r="G547" s="227"/>
      <c r="H547" s="230">
        <v>103.04000000000001</v>
      </c>
      <c r="I547" s="231"/>
      <c r="J547" s="227"/>
      <c r="K547" s="227"/>
      <c r="L547" s="232"/>
      <c r="M547" s="233"/>
      <c r="N547" s="234"/>
      <c r="O547" s="234"/>
      <c r="P547" s="234"/>
      <c r="Q547" s="234"/>
      <c r="R547" s="234"/>
      <c r="S547" s="234"/>
      <c r="T547" s="23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6" t="s">
        <v>142</v>
      </c>
      <c r="AU547" s="236" t="s">
        <v>83</v>
      </c>
      <c r="AV547" s="13" t="s">
        <v>83</v>
      </c>
      <c r="AW547" s="13" t="s">
        <v>34</v>
      </c>
      <c r="AX547" s="13" t="s">
        <v>73</v>
      </c>
      <c r="AY547" s="236" t="s">
        <v>129</v>
      </c>
    </row>
    <row r="548" s="14" customFormat="1">
      <c r="A548" s="14"/>
      <c r="B548" s="237"/>
      <c r="C548" s="238"/>
      <c r="D548" s="219" t="s">
        <v>142</v>
      </c>
      <c r="E548" s="239" t="s">
        <v>21</v>
      </c>
      <c r="F548" s="240" t="s">
        <v>144</v>
      </c>
      <c r="G548" s="238"/>
      <c r="H548" s="241">
        <v>103.04000000000001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7" t="s">
        <v>142</v>
      </c>
      <c r="AU548" s="247" t="s">
        <v>83</v>
      </c>
      <c r="AV548" s="14" t="s">
        <v>136</v>
      </c>
      <c r="AW548" s="14" t="s">
        <v>34</v>
      </c>
      <c r="AX548" s="14" t="s">
        <v>81</v>
      </c>
      <c r="AY548" s="247" t="s">
        <v>129</v>
      </c>
    </row>
    <row r="549" s="2" customFormat="1" ht="16.5" customHeight="1">
      <c r="A549" s="39"/>
      <c r="B549" s="40"/>
      <c r="C549" s="206" t="s">
        <v>742</v>
      </c>
      <c r="D549" s="206" t="s">
        <v>131</v>
      </c>
      <c r="E549" s="207" t="s">
        <v>743</v>
      </c>
      <c r="F549" s="208" t="s">
        <v>744</v>
      </c>
      <c r="G549" s="209" t="s">
        <v>464</v>
      </c>
      <c r="H549" s="210">
        <v>3.468</v>
      </c>
      <c r="I549" s="211"/>
      <c r="J549" s="212">
        <f>ROUND(I549*H549,2)</f>
        <v>0</v>
      </c>
      <c r="K549" s="208" t="s">
        <v>135</v>
      </c>
      <c r="L549" s="45"/>
      <c r="M549" s="213" t="s">
        <v>21</v>
      </c>
      <c r="N549" s="214" t="s">
        <v>44</v>
      </c>
      <c r="O549" s="85"/>
      <c r="P549" s="215">
        <f>O549*H549</f>
        <v>0</v>
      </c>
      <c r="Q549" s="215">
        <v>1.0384500000000001</v>
      </c>
      <c r="R549" s="215">
        <f>Q549*H549</f>
        <v>3.6013446000000005</v>
      </c>
      <c r="S549" s="215">
        <v>0</v>
      </c>
      <c r="T549" s="216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7" t="s">
        <v>136</v>
      </c>
      <c r="AT549" s="217" t="s">
        <v>131</v>
      </c>
      <c r="AU549" s="217" t="s">
        <v>83</v>
      </c>
      <c r="AY549" s="18" t="s">
        <v>129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8" t="s">
        <v>81</v>
      </c>
      <c r="BK549" s="218">
        <f>ROUND(I549*H549,2)</f>
        <v>0</v>
      </c>
      <c r="BL549" s="18" t="s">
        <v>136</v>
      </c>
      <c r="BM549" s="217" t="s">
        <v>745</v>
      </c>
    </row>
    <row r="550" s="2" customFormat="1">
      <c r="A550" s="39"/>
      <c r="B550" s="40"/>
      <c r="C550" s="41"/>
      <c r="D550" s="219" t="s">
        <v>138</v>
      </c>
      <c r="E550" s="41"/>
      <c r="F550" s="220" t="s">
        <v>746</v>
      </c>
      <c r="G550" s="41"/>
      <c r="H550" s="41"/>
      <c r="I550" s="221"/>
      <c r="J550" s="41"/>
      <c r="K550" s="41"/>
      <c r="L550" s="45"/>
      <c r="M550" s="222"/>
      <c r="N550" s="223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138</v>
      </c>
      <c r="AU550" s="18" t="s">
        <v>83</v>
      </c>
    </row>
    <row r="551" s="2" customFormat="1">
      <c r="A551" s="39"/>
      <c r="B551" s="40"/>
      <c r="C551" s="41"/>
      <c r="D551" s="224" t="s">
        <v>140</v>
      </c>
      <c r="E551" s="41"/>
      <c r="F551" s="225" t="s">
        <v>747</v>
      </c>
      <c r="G551" s="41"/>
      <c r="H551" s="41"/>
      <c r="I551" s="221"/>
      <c r="J551" s="41"/>
      <c r="K551" s="41"/>
      <c r="L551" s="45"/>
      <c r="M551" s="222"/>
      <c r="N551" s="223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140</v>
      </c>
      <c r="AU551" s="18" t="s">
        <v>83</v>
      </c>
    </row>
    <row r="552" s="13" customFormat="1">
      <c r="A552" s="13"/>
      <c r="B552" s="226"/>
      <c r="C552" s="227"/>
      <c r="D552" s="219" t="s">
        <v>142</v>
      </c>
      <c r="E552" s="228" t="s">
        <v>21</v>
      </c>
      <c r="F552" s="229" t="s">
        <v>748</v>
      </c>
      <c r="G552" s="227"/>
      <c r="H552" s="230">
        <v>3.468</v>
      </c>
      <c r="I552" s="231"/>
      <c r="J552" s="227"/>
      <c r="K552" s="227"/>
      <c r="L552" s="232"/>
      <c r="M552" s="233"/>
      <c r="N552" s="234"/>
      <c r="O552" s="234"/>
      <c r="P552" s="234"/>
      <c r="Q552" s="234"/>
      <c r="R552" s="234"/>
      <c r="S552" s="234"/>
      <c r="T552" s="23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6" t="s">
        <v>142</v>
      </c>
      <c r="AU552" s="236" t="s">
        <v>83</v>
      </c>
      <c r="AV552" s="13" t="s">
        <v>83</v>
      </c>
      <c r="AW552" s="13" t="s">
        <v>34</v>
      </c>
      <c r="AX552" s="13" t="s">
        <v>73</v>
      </c>
      <c r="AY552" s="236" t="s">
        <v>129</v>
      </c>
    </row>
    <row r="553" s="14" customFormat="1">
      <c r="A553" s="14"/>
      <c r="B553" s="237"/>
      <c r="C553" s="238"/>
      <c r="D553" s="219" t="s">
        <v>142</v>
      </c>
      <c r="E553" s="239" t="s">
        <v>21</v>
      </c>
      <c r="F553" s="240" t="s">
        <v>144</v>
      </c>
      <c r="G553" s="238"/>
      <c r="H553" s="241">
        <v>3.468</v>
      </c>
      <c r="I553" s="242"/>
      <c r="J553" s="238"/>
      <c r="K553" s="238"/>
      <c r="L553" s="243"/>
      <c r="M553" s="244"/>
      <c r="N553" s="245"/>
      <c r="O553" s="245"/>
      <c r="P553" s="245"/>
      <c r="Q553" s="245"/>
      <c r="R553" s="245"/>
      <c r="S553" s="245"/>
      <c r="T553" s="24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7" t="s">
        <v>142</v>
      </c>
      <c r="AU553" s="247" t="s">
        <v>83</v>
      </c>
      <c r="AV553" s="14" t="s">
        <v>136</v>
      </c>
      <c r="AW553" s="14" t="s">
        <v>34</v>
      </c>
      <c r="AX553" s="14" t="s">
        <v>81</v>
      </c>
      <c r="AY553" s="247" t="s">
        <v>129</v>
      </c>
    </row>
    <row r="554" s="12" customFormat="1" ht="22.8" customHeight="1">
      <c r="A554" s="12"/>
      <c r="B554" s="190"/>
      <c r="C554" s="191"/>
      <c r="D554" s="192" t="s">
        <v>72</v>
      </c>
      <c r="E554" s="204" t="s">
        <v>136</v>
      </c>
      <c r="F554" s="204" t="s">
        <v>749</v>
      </c>
      <c r="G554" s="191"/>
      <c r="H554" s="191"/>
      <c r="I554" s="194"/>
      <c r="J554" s="205">
        <f>BK554</f>
        <v>0</v>
      </c>
      <c r="K554" s="191"/>
      <c r="L554" s="196"/>
      <c r="M554" s="197"/>
      <c r="N554" s="198"/>
      <c r="O554" s="198"/>
      <c r="P554" s="199">
        <f>SUM(P555:P584)</f>
        <v>0</v>
      </c>
      <c r="Q554" s="198"/>
      <c r="R554" s="199">
        <f>SUM(R555:R584)</f>
        <v>29.382435809999997</v>
      </c>
      <c r="S554" s="198"/>
      <c r="T554" s="200">
        <f>SUM(T555:T584)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01" t="s">
        <v>81</v>
      </c>
      <c r="AT554" s="202" t="s">
        <v>72</v>
      </c>
      <c r="AU554" s="202" t="s">
        <v>81</v>
      </c>
      <c r="AY554" s="201" t="s">
        <v>129</v>
      </c>
      <c r="BK554" s="203">
        <f>SUM(BK555:BK584)</f>
        <v>0</v>
      </c>
    </row>
    <row r="555" s="2" customFormat="1" ht="16.5" customHeight="1">
      <c r="A555" s="39"/>
      <c r="B555" s="40"/>
      <c r="C555" s="206" t="s">
        <v>750</v>
      </c>
      <c r="D555" s="206" t="s">
        <v>131</v>
      </c>
      <c r="E555" s="207" t="s">
        <v>751</v>
      </c>
      <c r="F555" s="208" t="s">
        <v>752</v>
      </c>
      <c r="G555" s="209" t="s">
        <v>134</v>
      </c>
      <c r="H555" s="210">
        <v>17</v>
      </c>
      <c r="I555" s="211"/>
      <c r="J555" s="212">
        <f>ROUND(I555*H555,2)</f>
        <v>0</v>
      </c>
      <c r="K555" s="208" t="s">
        <v>135</v>
      </c>
      <c r="L555" s="45"/>
      <c r="M555" s="213" t="s">
        <v>21</v>
      </c>
      <c r="N555" s="214" t="s">
        <v>44</v>
      </c>
      <c r="O555" s="85"/>
      <c r="P555" s="215">
        <f>O555*H555</f>
        <v>0</v>
      </c>
      <c r="Q555" s="215">
        <v>0.24787000000000001</v>
      </c>
      <c r="R555" s="215">
        <f>Q555*H555</f>
        <v>4.2137900000000004</v>
      </c>
      <c r="S555" s="215">
        <v>0</v>
      </c>
      <c r="T555" s="216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17" t="s">
        <v>136</v>
      </c>
      <c r="AT555" s="217" t="s">
        <v>131</v>
      </c>
      <c r="AU555" s="217" t="s">
        <v>83</v>
      </c>
      <c r="AY555" s="18" t="s">
        <v>129</v>
      </c>
      <c r="BE555" s="218">
        <f>IF(N555="základní",J555,0)</f>
        <v>0</v>
      </c>
      <c r="BF555" s="218">
        <f>IF(N555="snížená",J555,0)</f>
        <v>0</v>
      </c>
      <c r="BG555" s="218">
        <f>IF(N555="zákl. přenesená",J555,0)</f>
        <v>0</v>
      </c>
      <c r="BH555" s="218">
        <f>IF(N555="sníž. přenesená",J555,0)</f>
        <v>0</v>
      </c>
      <c r="BI555" s="218">
        <f>IF(N555="nulová",J555,0)</f>
        <v>0</v>
      </c>
      <c r="BJ555" s="18" t="s">
        <v>81</v>
      </c>
      <c r="BK555" s="218">
        <f>ROUND(I555*H555,2)</f>
        <v>0</v>
      </c>
      <c r="BL555" s="18" t="s">
        <v>136</v>
      </c>
      <c r="BM555" s="217" t="s">
        <v>753</v>
      </c>
    </row>
    <row r="556" s="2" customFormat="1">
      <c r="A556" s="39"/>
      <c r="B556" s="40"/>
      <c r="C556" s="41"/>
      <c r="D556" s="219" t="s">
        <v>138</v>
      </c>
      <c r="E556" s="41"/>
      <c r="F556" s="220" t="s">
        <v>754</v>
      </c>
      <c r="G556" s="41"/>
      <c r="H556" s="41"/>
      <c r="I556" s="221"/>
      <c r="J556" s="41"/>
      <c r="K556" s="41"/>
      <c r="L556" s="45"/>
      <c r="M556" s="222"/>
      <c r="N556" s="223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138</v>
      </c>
      <c r="AU556" s="18" t="s">
        <v>83</v>
      </c>
    </row>
    <row r="557" s="2" customFormat="1">
      <c r="A557" s="39"/>
      <c r="B557" s="40"/>
      <c r="C557" s="41"/>
      <c r="D557" s="224" t="s">
        <v>140</v>
      </c>
      <c r="E557" s="41"/>
      <c r="F557" s="225" t="s">
        <v>755</v>
      </c>
      <c r="G557" s="41"/>
      <c r="H557" s="41"/>
      <c r="I557" s="221"/>
      <c r="J557" s="41"/>
      <c r="K557" s="41"/>
      <c r="L557" s="45"/>
      <c r="M557" s="222"/>
      <c r="N557" s="223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140</v>
      </c>
      <c r="AU557" s="18" t="s">
        <v>83</v>
      </c>
    </row>
    <row r="558" s="2" customFormat="1">
      <c r="A558" s="39"/>
      <c r="B558" s="40"/>
      <c r="C558" s="41"/>
      <c r="D558" s="219" t="s">
        <v>648</v>
      </c>
      <c r="E558" s="41"/>
      <c r="F558" s="268" t="s">
        <v>756</v>
      </c>
      <c r="G558" s="41"/>
      <c r="H558" s="41"/>
      <c r="I558" s="221"/>
      <c r="J558" s="41"/>
      <c r="K558" s="41"/>
      <c r="L558" s="45"/>
      <c r="M558" s="222"/>
      <c r="N558" s="223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648</v>
      </c>
      <c r="AU558" s="18" t="s">
        <v>83</v>
      </c>
    </row>
    <row r="559" s="13" customFormat="1">
      <c r="A559" s="13"/>
      <c r="B559" s="226"/>
      <c r="C559" s="227"/>
      <c r="D559" s="219" t="s">
        <v>142</v>
      </c>
      <c r="E559" s="228" t="s">
        <v>21</v>
      </c>
      <c r="F559" s="229" t="s">
        <v>757</v>
      </c>
      <c r="G559" s="227"/>
      <c r="H559" s="230">
        <v>17</v>
      </c>
      <c r="I559" s="231"/>
      <c r="J559" s="227"/>
      <c r="K559" s="227"/>
      <c r="L559" s="232"/>
      <c r="M559" s="233"/>
      <c r="N559" s="234"/>
      <c r="O559" s="234"/>
      <c r="P559" s="234"/>
      <c r="Q559" s="234"/>
      <c r="R559" s="234"/>
      <c r="S559" s="234"/>
      <c r="T559" s="23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6" t="s">
        <v>142</v>
      </c>
      <c r="AU559" s="236" t="s">
        <v>83</v>
      </c>
      <c r="AV559" s="13" t="s">
        <v>83</v>
      </c>
      <c r="AW559" s="13" t="s">
        <v>34</v>
      </c>
      <c r="AX559" s="13" t="s">
        <v>81</v>
      </c>
      <c r="AY559" s="236" t="s">
        <v>129</v>
      </c>
    </row>
    <row r="560" s="2" customFormat="1" ht="16.5" customHeight="1">
      <c r="A560" s="39"/>
      <c r="B560" s="40"/>
      <c r="C560" s="206" t="s">
        <v>758</v>
      </c>
      <c r="D560" s="206" t="s">
        <v>131</v>
      </c>
      <c r="E560" s="207" t="s">
        <v>759</v>
      </c>
      <c r="F560" s="208" t="s">
        <v>760</v>
      </c>
      <c r="G560" s="209" t="s">
        <v>251</v>
      </c>
      <c r="H560" s="210">
        <v>0.94499999999999995</v>
      </c>
      <c r="I560" s="211"/>
      <c r="J560" s="212">
        <f>ROUND(I560*H560,2)</f>
        <v>0</v>
      </c>
      <c r="K560" s="208" t="s">
        <v>135</v>
      </c>
      <c r="L560" s="45"/>
      <c r="M560" s="213" t="s">
        <v>21</v>
      </c>
      <c r="N560" s="214" t="s">
        <v>44</v>
      </c>
      <c r="O560" s="85"/>
      <c r="P560" s="215">
        <f>O560*H560</f>
        <v>0</v>
      </c>
      <c r="Q560" s="215">
        <v>1.8907700000000001</v>
      </c>
      <c r="R560" s="215">
        <f>Q560*H560</f>
        <v>1.7867776499999999</v>
      </c>
      <c r="S560" s="215">
        <v>0</v>
      </c>
      <c r="T560" s="216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7" t="s">
        <v>136</v>
      </c>
      <c r="AT560" s="217" t="s">
        <v>131</v>
      </c>
      <c r="AU560" s="217" t="s">
        <v>83</v>
      </c>
      <c r="AY560" s="18" t="s">
        <v>129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8" t="s">
        <v>81</v>
      </c>
      <c r="BK560" s="218">
        <f>ROUND(I560*H560,2)</f>
        <v>0</v>
      </c>
      <c r="BL560" s="18" t="s">
        <v>136</v>
      </c>
      <c r="BM560" s="217" t="s">
        <v>761</v>
      </c>
    </row>
    <row r="561" s="2" customFormat="1">
      <c r="A561" s="39"/>
      <c r="B561" s="40"/>
      <c r="C561" s="41"/>
      <c r="D561" s="219" t="s">
        <v>138</v>
      </c>
      <c r="E561" s="41"/>
      <c r="F561" s="220" t="s">
        <v>762</v>
      </c>
      <c r="G561" s="41"/>
      <c r="H561" s="41"/>
      <c r="I561" s="221"/>
      <c r="J561" s="41"/>
      <c r="K561" s="41"/>
      <c r="L561" s="45"/>
      <c r="M561" s="222"/>
      <c r="N561" s="223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138</v>
      </c>
      <c r="AU561" s="18" t="s">
        <v>83</v>
      </c>
    </row>
    <row r="562" s="2" customFormat="1">
      <c r="A562" s="39"/>
      <c r="B562" s="40"/>
      <c r="C562" s="41"/>
      <c r="D562" s="224" t="s">
        <v>140</v>
      </c>
      <c r="E562" s="41"/>
      <c r="F562" s="225" t="s">
        <v>763</v>
      </c>
      <c r="G562" s="41"/>
      <c r="H562" s="41"/>
      <c r="I562" s="221"/>
      <c r="J562" s="41"/>
      <c r="K562" s="41"/>
      <c r="L562" s="45"/>
      <c r="M562" s="222"/>
      <c r="N562" s="223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140</v>
      </c>
      <c r="AU562" s="18" t="s">
        <v>83</v>
      </c>
    </row>
    <row r="563" s="13" customFormat="1">
      <c r="A563" s="13"/>
      <c r="B563" s="226"/>
      <c r="C563" s="227"/>
      <c r="D563" s="219" t="s">
        <v>142</v>
      </c>
      <c r="E563" s="228" t="s">
        <v>21</v>
      </c>
      <c r="F563" s="229" t="s">
        <v>764</v>
      </c>
      <c r="G563" s="227"/>
      <c r="H563" s="230">
        <v>0.94499999999999995</v>
      </c>
      <c r="I563" s="231"/>
      <c r="J563" s="227"/>
      <c r="K563" s="227"/>
      <c r="L563" s="232"/>
      <c r="M563" s="233"/>
      <c r="N563" s="234"/>
      <c r="O563" s="234"/>
      <c r="P563" s="234"/>
      <c r="Q563" s="234"/>
      <c r="R563" s="234"/>
      <c r="S563" s="234"/>
      <c r="T563" s="23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6" t="s">
        <v>142</v>
      </c>
      <c r="AU563" s="236" t="s">
        <v>83</v>
      </c>
      <c r="AV563" s="13" t="s">
        <v>83</v>
      </c>
      <c r="AW563" s="13" t="s">
        <v>34</v>
      </c>
      <c r="AX563" s="13" t="s">
        <v>81</v>
      </c>
      <c r="AY563" s="236" t="s">
        <v>129</v>
      </c>
    </row>
    <row r="564" s="2" customFormat="1" ht="16.5" customHeight="1">
      <c r="A564" s="39"/>
      <c r="B564" s="40"/>
      <c r="C564" s="206" t="s">
        <v>765</v>
      </c>
      <c r="D564" s="206" t="s">
        <v>131</v>
      </c>
      <c r="E564" s="207" t="s">
        <v>766</v>
      </c>
      <c r="F564" s="208" t="s">
        <v>767</v>
      </c>
      <c r="G564" s="209" t="s">
        <v>154</v>
      </c>
      <c r="H564" s="210">
        <v>5</v>
      </c>
      <c r="I564" s="211"/>
      <c r="J564" s="212">
        <f>ROUND(I564*H564,2)</f>
        <v>0</v>
      </c>
      <c r="K564" s="208" t="s">
        <v>135</v>
      </c>
      <c r="L564" s="45"/>
      <c r="M564" s="213" t="s">
        <v>21</v>
      </c>
      <c r="N564" s="214" t="s">
        <v>44</v>
      </c>
      <c r="O564" s="85"/>
      <c r="P564" s="215">
        <f>O564*H564</f>
        <v>0</v>
      </c>
      <c r="Q564" s="215">
        <v>0.00165</v>
      </c>
      <c r="R564" s="215">
        <f>Q564*H564</f>
        <v>0.0082500000000000004</v>
      </c>
      <c r="S564" s="215">
        <v>0</v>
      </c>
      <c r="T564" s="216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7" t="s">
        <v>136</v>
      </c>
      <c r="AT564" s="217" t="s">
        <v>131</v>
      </c>
      <c r="AU564" s="217" t="s">
        <v>83</v>
      </c>
      <c r="AY564" s="18" t="s">
        <v>129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8" t="s">
        <v>81</v>
      </c>
      <c r="BK564" s="218">
        <f>ROUND(I564*H564,2)</f>
        <v>0</v>
      </c>
      <c r="BL564" s="18" t="s">
        <v>136</v>
      </c>
      <c r="BM564" s="217" t="s">
        <v>768</v>
      </c>
    </row>
    <row r="565" s="2" customFormat="1">
      <c r="A565" s="39"/>
      <c r="B565" s="40"/>
      <c r="C565" s="41"/>
      <c r="D565" s="219" t="s">
        <v>138</v>
      </c>
      <c r="E565" s="41"/>
      <c r="F565" s="220" t="s">
        <v>769</v>
      </c>
      <c r="G565" s="41"/>
      <c r="H565" s="41"/>
      <c r="I565" s="221"/>
      <c r="J565" s="41"/>
      <c r="K565" s="41"/>
      <c r="L565" s="45"/>
      <c r="M565" s="222"/>
      <c r="N565" s="223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138</v>
      </c>
      <c r="AU565" s="18" t="s">
        <v>83</v>
      </c>
    </row>
    <row r="566" s="2" customFormat="1">
      <c r="A566" s="39"/>
      <c r="B566" s="40"/>
      <c r="C566" s="41"/>
      <c r="D566" s="224" t="s">
        <v>140</v>
      </c>
      <c r="E566" s="41"/>
      <c r="F566" s="225" t="s">
        <v>770</v>
      </c>
      <c r="G566" s="41"/>
      <c r="H566" s="41"/>
      <c r="I566" s="221"/>
      <c r="J566" s="41"/>
      <c r="K566" s="41"/>
      <c r="L566" s="45"/>
      <c r="M566" s="222"/>
      <c r="N566" s="223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140</v>
      </c>
      <c r="AU566" s="18" t="s">
        <v>83</v>
      </c>
    </row>
    <row r="567" s="2" customFormat="1" ht="16.5" customHeight="1">
      <c r="A567" s="39"/>
      <c r="B567" s="40"/>
      <c r="C567" s="258" t="s">
        <v>771</v>
      </c>
      <c r="D567" s="258" t="s">
        <v>495</v>
      </c>
      <c r="E567" s="259" t="s">
        <v>772</v>
      </c>
      <c r="F567" s="260" t="s">
        <v>773</v>
      </c>
      <c r="G567" s="261" t="s">
        <v>154</v>
      </c>
      <c r="H567" s="262">
        <v>5</v>
      </c>
      <c r="I567" s="263"/>
      <c r="J567" s="264">
        <f>ROUND(I567*H567,2)</f>
        <v>0</v>
      </c>
      <c r="K567" s="260" t="s">
        <v>21</v>
      </c>
      <c r="L567" s="265"/>
      <c r="M567" s="266" t="s">
        <v>21</v>
      </c>
      <c r="N567" s="267" t="s">
        <v>44</v>
      </c>
      <c r="O567" s="85"/>
      <c r="P567" s="215">
        <f>O567*H567</f>
        <v>0</v>
      </c>
      <c r="Q567" s="215">
        <v>0.16</v>
      </c>
      <c r="R567" s="215">
        <f>Q567*H567</f>
        <v>0.80000000000000004</v>
      </c>
      <c r="S567" s="215">
        <v>0</v>
      </c>
      <c r="T567" s="216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17" t="s">
        <v>185</v>
      </c>
      <c r="AT567" s="217" t="s">
        <v>495</v>
      </c>
      <c r="AU567" s="217" t="s">
        <v>83</v>
      </c>
      <c r="AY567" s="18" t="s">
        <v>129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8" t="s">
        <v>81</v>
      </c>
      <c r="BK567" s="218">
        <f>ROUND(I567*H567,2)</f>
        <v>0</v>
      </c>
      <c r="BL567" s="18" t="s">
        <v>136</v>
      </c>
      <c r="BM567" s="217" t="s">
        <v>774</v>
      </c>
    </row>
    <row r="568" s="2" customFormat="1">
      <c r="A568" s="39"/>
      <c r="B568" s="40"/>
      <c r="C568" s="41"/>
      <c r="D568" s="219" t="s">
        <v>138</v>
      </c>
      <c r="E568" s="41"/>
      <c r="F568" s="220" t="s">
        <v>775</v>
      </c>
      <c r="G568" s="41"/>
      <c r="H568" s="41"/>
      <c r="I568" s="221"/>
      <c r="J568" s="41"/>
      <c r="K568" s="41"/>
      <c r="L568" s="45"/>
      <c r="M568" s="222"/>
      <c r="N568" s="223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138</v>
      </c>
      <c r="AU568" s="18" t="s">
        <v>83</v>
      </c>
    </row>
    <row r="569" s="2" customFormat="1">
      <c r="A569" s="39"/>
      <c r="B569" s="40"/>
      <c r="C569" s="41"/>
      <c r="D569" s="219" t="s">
        <v>648</v>
      </c>
      <c r="E569" s="41"/>
      <c r="F569" s="268" t="s">
        <v>776</v>
      </c>
      <c r="G569" s="41"/>
      <c r="H569" s="41"/>
      <c r="I569" s="221"/>
      <c r="J569" s="41"/>
      <c r="K569" s="41"/>
      <c r="L569" s="45"/>
      <c r="M569" s="222"/>
      <c r="N569" s="223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648</v>
      </c>
      <c r="AU569" s="18" t="s">
        <v>83</v>
      </c>
    </row>
    <row r="570" s="2" customFormat="1" ht="16.5" customHeight="1">
      <c r="A570" s="39"/>
      <c r="B570" s="40"/>
      <c r="C570" s="206" t="s">
        <v>777</v>
      </c>
      <c r="D570" s="206" t="s">
        <v>131</v>
      </c>
      <c r="E570" s="207" t="s">
        <v>778</v>
      </c>
      <c r="F570" s="208" t="s">
        <v>779</v>
      </c>
      <c r="G570" s="209" t="s">
        <v>251</v>
      </c>
      <c r="H570" s="210">
        <v>0.68000000000000005</v>
      </c>
      <c r="I570" s="211"/>
      <c r="J570" s="212">
        <f>ROUND(I570*H570,2)</f>
        <v>0</v>
      </c>
      <c r="K570" s="208" t="s">
        <v>135</v>
      </c>
      <c r="L570" s="45"/>
      <c r="M570" s="213" t="s">
        <v>21</v>
      </c>
      <c r="N570" s="214" t="s">
        <v>44</v>
      </c>
      <c r="O570" s="85"/>
      <c r="P570" s="215">
        <f>O570*H570</f>
        <v>0</v>
      </c>
      <c r="Q570" s="215">
        <v>2.4289999999999998</v>
      </c>
      <c r="R570" s="215">
        <f>Q570*H570</f>
        <v>1.6517200000000001</v>
      </c>
      <c r="S570" s="215">
        <v>0</v>
      </c>
      <c r="T570" s="216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7" t="s">
        <v>136</v>
      </c>
      <c r="AT570" s="217" t="s">
        <v>131</v>
      </c>
      <c r="AU570" s="217" t="s">
        <v>83</v>
      </c>
      <c r="AY570" s="18" t="s">
        <v>129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8" t="s">
        <v>81</v>
      </c>
      <c r="BK570" s="218">
        <f>ROUND(I570*H570,2)</f>
        <v>0</v>
      </c>
      <c r="BL570" s="18" t="s">
        <v>136</v>
      </c>
      <c r="BM570" s="217" t="s">
        <v>780</v>
      </c>
    </row>
    <row r="571" s="2" customFormat="1">
      <c r="A571" s="39"/>
      <c r="B571" s="40"/>
      <c r="C571" s="41"/>
      <c r="D571" s="219" t="s">
        <v>138</v>
      </c>
      <c r="E571" s="41"/>
      <c r="F571" s="220" t="s">
        <v>781</v>
      </c>
      <c r="G571" s="41"/>
      <c r="H571" s="41"/>
      <c r="I571" s="221"/>
      <c r="J571" s="41"/>
      <c r="K571" s="41"/>
      <c r="L571" s="45"/>
      <c r="M571" s="222"/>
      <c r="N571" s="223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138</v>
      </c>
      <c r="AU571" s="18" t="s">
        <v>83</v>
      </c>
    </row>
    <row r="572" s="2" customFormat="1">
      <c r="A572" s="39"/>
      <c r="B572" s="40"/>
      <c r="C572" s="41"/>
      <c r="D572" s="224" t="s">
        <v>140</v>
      </c>
      <c r="E572" s="41"/>
      <c r="F572" s="225" t="s">
        <v>782</v>
      </c>
      <c r="G572" s="41"/>
      <c r="H572" s="41"/>
      <c r="I572" s="221"/>
      <c r="J572" s="41"/>
      <c r="K572" s="41"/>
      <c r="L572" s="45"/>
      <c r="M572" s="222"/>
      <c r="N572" s="223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140</v>
      </c>
      <c r="AU572" s="18" t="s">
        <v>83</v>
      </c>
    </row>
    <row r="573" s="2" customFormat="1">
      <c r="A573" s="39"/>
      <c r="B573" s="40"/>
      <c r="C573" s="41"/>
      <c r="D573" s="219" t="s">
        <v>648</v>
      </c>
      <c r="E573" s="41"/>
      <c r="F573" s="268" t="s">
        <v>756</v>
      </c>
      <c r="G573" s="41"/>
      <c r="H573" s="41"/>
      <c r="I573" s="221"/>
      <c r="J573" s="41"/>
      <c r="K573" s="41"/>
      <c r="L573" s="45"/>
      <c r="M573" s="222"/>
      <c r="N573" s="223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648</v>
      </c>
      <c r="AU573" s="18" t="s">
        <v>83</v>
      </c>
    </row>
    <row r="574" s="13" customFormat="1">
      <c r="A574" s="13"/>
      <c r="B574" s="226"/>
      <c r="C574" s="227"/>
      <c r="D574" s="219" t="s">
        <v>142</v>
      </c>
      <c r="E574" s="228" t="s">
        <v>21</v>
      </c>
      <c r="F574" s="229" t="s">
        <v>783</v>
      </c>
      <c r="G574" s="227"/>
      <c r="H574" s="230">
        <v>0.68000000000000005</v>
      </c>
      <c r="I574" s="231"/>
      <c r="J574" s="227"/>
      <c r="K574" s="227"/>
      <c r="L574" s="232"/>
      <c r="M574" s="233"/>
      <c r="N574" s="234"/>
      <c r="O574" s="234"/>
      <c r="P574" s="234"/>
      <c r="Q574" s="234"/>
      <c r="R574" s="234"/>
      <c r="S574" s="234"/>
      <c r="T574" s="23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6" t="s">
        <v>142</v>
      </c>
      <c r="AU574" s="236" t="s">
        <v>83</v>
      </c>
      <c r="AV574" s="13" t="s">
        <v>83</v>
      </c>
      <c r="AW574" s="13" t="s">
        <v>34</v>
      </c>
      <c r="AX574" s="13" t="s">
        <v>81</v>
      </c>
      <c r="AY574" s="236" t="s">
        <v>129</v>
      </c>
    </row>
    <row r="575" s="2" customFormat="1" ht="16.5" customHeight="1">
      <c r="A575" s="39"/>
      <c r="B575" s="40"/>
      <c r="C575" s="206" t="s">
        <v>784</v>
      </c>
      <c r="D575" s="206" t="s">
        <v>131</v>
      </c>
      <c r="E575" s="207" t="s">
        <v>785</v>
      </c>
      <c r="F575" s="208" t="s">
        <v>786</v>
      </c>
      <c r="G575" s="209" t="s">
        <v>251</v>
      </c>
      <c r="H575" s="210">
        <v>3.1499999999999999</v>
      </c>
      <c r="I575" s="211"/>
      <c r="J575" s="212">
        <f>ROUND(I575*H575,2)</f>
        <v>0</v>
      </c>
      <c r="K575" s="208" t="s">
        <v>135</v>
      </c>
      <c r="L575" s="45"/>
      <c r="M575" s="213" t="s">
        <v>21</v>
      </c>
      <c r="N575" s="214" t="s">
        <v>44</v>
      </c>
      <c r="O575" s="85"/>
      <c r="P575" s="215">
        <f>O575*H575</f>
        <v>0</v>
      </c>
      <c r="Q575" s="215">
        <v>2.4289999999999998</v>
      </c>
      <c r="R575" s="215">
        <f>Q575*H575</f>
        <v>7.651349999999999</v>
      </c>
      <c r="S575" s="215">
        <v>0</v>
      </c>
      <c r="T575" s="216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7" t="s">
        <v>136</v>
      </c>
      <c r="AT575" s="217" t="s">
        <v>131</v>
      </c>
      <c r="AU575" s="217" t="s">
        <v>83</v>
      </c>
      <c r="AY575" s="18" t="s">
        <v>129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8" t="s">
        <v>81</v>
      </c>
      <c r="BK575" s="218">
        <f>ROUND(I575*H575,2)</f>
        <v>0</v>
      </c>
      <c r="BL575" s="18" t="s">
        <v>136</v>
      </c>
      <c r="BM575" s="217" t="s">
        <v>787</v>
      </c>
    </row>
    <row r="576" s="2" customFormat="1">
      <c r="A576" s="39"/>
      <c r="B576" s="40"/>
      <c r="C576" s="41"/>
      <c r="D576" s="219" t="s">
        <v>138</v>
      </c>
      <c r="E576" s="41"/>
      <c r="F576" s="220" t="s">
        <v>788</v>
      </c>
      <c r="G576" s="41"/>
      <c r="H576" s="41"/>
      <c r="I576" s="221"/>
      <c r="J576" s="41"/>
      <c r="K576" s="41"/>
      <c r="L576" s="45"/>
      <c r="M576" s="222"/>
      <c r="N576" s="223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138</v>
      </c>
      <c r="AU576" s="18" t="s">
        <v>83</v>
      </c>
    </row>
    <row r="577" s="2" customFormat="1">
      <c r="A577" s="39"/>
      <c r="B577" s="40"/>
      <c r="C577" s="41"/>
      <c r="D577" s="224" t="s">
        <v>140</v>
      </c>
      <c r="E577" s="41"/>
      <c r="F577" s="225" t="s">
        <v>789</v>
      </c>
      <c r="G577" s="41"/>
      <c r="H577" s="41"/>
      <c r="I577" s="221"/>
      <c r="J577" s="41"/>
      <c r="K577" s="41"/>
      <c r="L577" s="45"/>
      <c r="M577" s="222"/>
      <c r="N577" s="223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140</v>
      </c>
      <c r="AU577" s="18" t="s">
        <v>83</v>
      </c>
    </row>
    <row r="578" s="2" customFormat="1">
      <c r="A578" s="39"/>
      <c r="B578" s="40"/>
      <c r="C578" s="41"/>
      <c r="D578" s="219" t="s">
        <v>648</v>
      </c>
      <c r="E578" s="41"/>
      <c r="F578" s="268" t="s">
        <v>790</v>
      </c>
      <c r="G578" s="41"/>
      <c r="H578" s="41"/>
      <c r="I578" s="221"/>
      <c r="J578" s="41"/>
      <c r="K578" s="41"/>
      <c r="L578" s="45"/>
      <c r="M578" s="222"/>
      <c r="N578" s="223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648</v>
      </c>
      <c r="AU578" s="18" t="s">
        <v>83</v>
      </c>
    </row>
    <row r="579" s="13" customFormat="1">
      <c r="A579" s="13"/>
      <c r="B579" s="226"/>
      <c r="C579" s="227"/>
      <c r="D579" s="219" t="s">
        <v>142</v>
      </c>
      <c r="E579" s="228" t="s">
        <v>21</v>
      </c>
      <c r="F579" s="229" t="s">
        <v>791</v>
      </c>
      <c r="G579" s="227"/>
      <c r="H579" s="230">
        <v>3.1499999999999999</v>
      </c>
      <c r="I579" s="231"/>
      <c r="J579" s="227"/>
      <c r="K579" s="227"/>
      <c r="L579" s="232"/>
      <c r="M579" s="233"/>
      <c r="N579" s="234"/>
      <c r="O579" s="234"/>
      <c r="P579" s="234"/>
      <c r="Q579" s="234"/>
      <c r="R579" s="234"/>
      <c r="S579" s="234"/>
      <c r="T579" s="23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6" t="s">
        <v>142</v>
      </c>
      <c r="AU579" s="236" t="s">
        <v>83</v>
      </c>
      <c r="AV579" s="13" t="s">
        <v>83</v>
      </c>
      <c r="AW579" s="13" t="s">
        <v>34</v>
      </c>
      <c r="AX579" s="13" t="s">
        <v>81</v>
      </c>
      <c r="AY579" s="236" t="s">
        <v>129</v>
      </c>
    </row>
    <row r="580" s="2" customFormat="1" ht="21.75" customHeight="1">
      <c r="A580" s="39"/>
      <c r="B580" s="40"/>
      <c r="C580" s="206" t="s">
        <v>792</v>
      </c>
      <c r="D580" s="206" t="s">
        <v>131</v>
      </c>
      <c r="E580" s="207" t="s">
        <v>793</v>
      </c>
      <c r="F580" s="208" t="s">
        <v>794</v>
      </c>
      <c r="G580" s="209" t="s">
        <v>134</v>
      </c>
      <c r="H580" s="210">
        <v>17</v>
      </c>
      <c r="I580" s="211"/>
      <c r="J580" s="212">
        <f>ROUND(I580*H580,2)</f>
        <v>0</v>
      </c>
      <c r="K580" s="208" t="s">
        <v>135</v>
      </c>
      <c r="L580" s="45"/>
      <c r="M580" s="213" t="s">
        <v>21</v>
      </c>
      <c r="N580" s="214" t="s">
        <v>44</v>
      </c>
      <c r="O580" s="85"/>
      <c r="P580" s="215">
        <f>O580*H580</f>
        <v>0</v>
      </c>
      <c r="Q580" s="215">
        <v>0.78062047999999995</v>
      </c>
      <c r="R580" s="215">
        <f>Q580*H580</f>
        <v>13.270548159999999</v>
      </c>
      <c r="S580" s="215">
        <v>0</v>
      </c>
      <c r="T580" s="216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7" t="s">
        <v>136</v>
      </c>
      <c r="AT580" s="217" t="s">
        <v>131</v>
      </c>
      <c r="AU580" s="217" t="s">
        <v>83</v>
      </c>
      <c r="AY580" s="18" t="s">
        <v>129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8" t="s">
        <v>81</v>
      </c>
      <c r="BK580" s="218">
        <f>ROUND(I580*H580,2)</f>
        <v>0</v>
      </c>
      <c r="BL580" s="18" t="s">
        <v>136</v>
      </c>
      <c r="BM580" s="217" t="s">
        <v>795</v>
      </c>
    </row>
    <row r="581" s="2" customFormat="1">
      <c r="A581" s="39"/>
      <c r="B581" s="40"/>
      <c r="C581" s="41"/>
      <c r="D581" s="219" t="s">
        <v>138</v>
      </c>
      <c r="E581" s="41"/>
      <c r="F581" s="220" t="s">
        <v>796</v>
      </c>
      <c r="G581" s="41"/>
      <c r="H581" s="41"/>
      <c r="I581" s="221"/>
      <c r="J581" s="41"/>
      <c r="K581" s="41"/>
      <c r="L581" s="45"/>
      <c r="M581" s="222"/>
      <c r="N581" s="223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138</v>
      </c>
      <c r="AU581" s="18" t="s">
        <v>83</v>
      </c>
    </row>
    <row r="582" s="2" customFormat="1">
      <c r="A582" s="39"/>
      <c r="B582" s="40"/>
      <c r="C582" s="41"/>
      <c r="D582" s="224" t="s">
        <v>140</v>
      </c>
      <c r="E582" s="41"/>
      <c r="F582" s="225" t="s">
        <v>797</v>
      </c>
      <c r="G582" s="41"/>
      <c r="H582" s="41"/>
      <c r="I582" s="221"/>
      <c r="J582" s="41"/>
      <c r="K582" s="41"/>
      <c r="L582" s="45"/>
      <c r="M582" s="222"/>
      <c r="N582" s="223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140</v>
      </c>
      <c r="AU582" s="18" t="s">
        <v>83</v>
      </c>
    </row>
    <row r="583" s="2" customFormat="1">
      <c r="A583" s="39"/>
      <c r="B583" s="40"/>
      <c r="C583" s="41"/>
      <c r="D583" s="219" t="s">
        <v>648</v>
      </c>
      <c r="E583" s="41"/>
      <c r="F583" s="268" t="s">
        <v>798</v>
      </c>
      <c r="G583" s="41"/>
      <c r="H583" s="41"/>
      <c r="I583" s="221"/>
      <c r="J583" s="41"/>
      <c r="K583" s="41"/>
      <c r="L583" s="45"/>
      <c r="M583" s="222"/>
      <c r="N583" s="223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648</v>
      </c>
      <c r="AU583" s="18" t="s">
        <v>83</v>
      </c>
    </row>
    <row r="584" s="13" customFormat="1">
      <c r="A584" s="13"/>
      <c r="B584" s="226"/>
      <c r="C584" s="227"/>
      <c r="D584" s="219" t="s">
        <v>142</v>
      </c>
      <c r="E584" s="228" t="s">
        <v>21</v>
      </c>
      <c r="F584" s="229" t="s">
        <v>757</v>
      </c>
      <c r="G584" s="227"/>
      <c r="H584" s="230">
        <v>17</v>
      </c>
      <c r="I584" s="231"/>
      <c r="J584" s="227"/>
      <c r="K584" s="227"/>
      <c r="L584" s="232"/>
      <c r="M584" s="233"/>
      <c r="N584" s="234"/>
      <c r="O584" s="234"/>
      <c r="P584" s="234"/>
      <c r="Q584" s="234"/>
      <c r="R584" s="234"/>
      <c r="S584" s="234"/>
      <c r="T584" s="23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6" t="s">
        <v>142</v>
      </c>
      <c r="AU584" s="236" t="s">
        <v>83</v>
      </c>
      <c r="AV584" s="13" t="s">
        <v>83</v>
      </c>
      <c r="AW584" s="13" t="s">
        <v>34</v>
      </c>
      <c r="AX584" s="13" t="s">
        <v>81</v>
      </c>
      <c r="AY584" s="236" t="s">
        <v>129</v>
      </c>
    </row>
    <row r="585" s="12" customFormat="1" ht="22.8" customHeight="1">
      <c r="A585" s="12"/>
      <c r="B585" s="190"/>
      <c r="C585" s="191"/>
      <c r="D585" s="192" t="s">
        <v>72</v>
      </c>
      <c r="E585" s="204" t="s">
        <v>165</v>
      </c>
      <c r="F585" s="204" t="s">
        <v>799</v>
      </c>
      <c r="G585" s="191"/>
      <c r="H585" s="191"/>
      <c r="I585" s="194"/>
      <c r="J585" s="205">
        <f>BK585</f>
        <v>0</v>
      </c>
      <c r="K585" s="191"/>
      <c r="L585" s="196"/>
      <c r="M585" s="197"/>
      <c r="N585" s="198"/>
      <c r="O585" s="198"/>
      <c r="P585" s="199">
        <f>SUM(P586:P664)</f>
        <v>0</v>
      </c>
      <c r="Q585" s="198"/>
      <c r="R585" s="199">
        <f>SUM(R586:R664)</f>
        <v>1024.0195000000001</v>
      </c>
      <c r="S585" s="198"/>
      <c r="T585" s="200">
        <f>SUM(T586:T664)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01" t="s">
        <v>81</v>
      </c>
      <c r="AT585" s="202" t="s">
        <v>72</v>
      </c>
      <c r="AU585" s="202" t="s">
        <v>81</v>
      </c>
      <c r="AY585" s="201" t="s">
        <v>129</v>
      </c>
      <c r="BK585" s="203">
        <f>SUM(BK586:BK664)</f>
        <v>0</v>
      </c>
    </row>
    <row r="586" s="2" customFormat="1" ht="37.8" customHeight="1">
      <c r="A586" s="39"/>
      <c r="B586" s="40"/>
      <c r="C586" s="206" t="s">
        <v>800</v>
      </c>
      <c r="D586" s="206" t="s">
        <v>131</v>
      </c>
      <c r="E586" s="207" t="s">
        <v>801</v>
      </c>
      <c r="F586" s="208" t="s">
        <v>802</v>
      </c>
      <c r="G586" s="209" t="s">
        <v>134</v>
      </c>
      <c r="H586" s="210">
        <v>7665.625</v>
      </c>
      <c r="I586" s="211"/>
      <c r="J586" s="212">
        <f>ROUND(I586*H586,2)</f>
        <v>0</v>
      </c>
      <c r="K586" s="208" t="s">
        <v>21</v>
      </c>
      <c r="L586" s="45"/>
      <c r="M586" s="213" t="s">
        <v>21</v>
      </c>
      <c r="N586" s="214" t="s">
        <v>44</v>
      </c>
      <c r="O586" s="85"/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17" t="s">
        <v>136</v>
      </c>
      <c r="AT586" s="217" t="s">
        <v>131</v>
      </c>
      <c r="AU586" s="217" t="s">
        <v>83</v>
      </c>
      <c r="AY586" s="18" t="s">
        <v>129</v>
      </c>
      <c r="BE586" s="218">
        <f>IF(N586="základní",J586,0)</f>
        <v>0</v>
      </c>
      <c r="BF586" s="218">
        <f>IF(N586="snížená",J586,0)</f>
        <v>0</v>
      </c>
      <c r="BG586" s="218">
        <f>IF(N586="zákl. přenesená",J586,0)</f>
        <v>0</v>
      </c>
      <c r="BH586" s="218">
        <f>IF(N586="sníž. přenesená",J586,0)</f>
        <v>0</v>
      </c>
      <c r="BI586" s="218">
        <f>IF(N586="nulová",J586,0)</f>
        <v>0</v>
      </c>
      <c r="BJ586" s="18" t="s">
        <v>81</v>
      </c>
      <c r="BK586" s="218">
        <f>ROUND(I586*H586,2)</f>
        <v>0</v>
      </c>
      <c r="BL586" s="18" t="s">
        <v>136</v>
      </c>
      <c r="BM586" s="217" t="s">
        <v>803</v>
      </c>
    </row>
    <row r="587" s="2" customFormat="1">
      <c r="A587" s="39"/>
      <c r="B587" s="40"/>
      <c r="C587" s="41"/>
      <c r="D587" s="219" t="s">
        <v>138</v>
      </c>
      <c r="E587" s="41"/>
      <c r="F587" s="220" t="s">
        <v>804</v>
      </c>
      <c r="G587" s="41"/>
      <c r="H587" s="41"/>
      <c r="I587" s="221"/>
      <c r="J587" s="41"/>
      <c r="K587" s="41"/>
      <c r="L587" s="45"/>
      <c r="M587" s="222"/>
      <c r="N587" s="223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138</v>
      </c>
      <c r="AU587" s="18" t="s">
        <v>83</v>
      </c>
    </row>
    <row r="588" s="13" customFormat="1">
      <c r="A588" s="13"/>
      <c r="B588" s="226"/>
      <c r="C588" s="227"/>
      <c r="D588" s="219" t="s">
        <v>142</v>
      </c>
      <c r="E588" s="228" t="s">
        <v>21</v>
      </c>
      <c r="F588" s="229" t="s">
        <v>533</v>
      </c>
      <c r="G588" s="227"/>
      <c r="H588" s="230">
        <v>7665.625</v>
      </c>
      <c r="I588" s="231"/>
      <c r="J588" s="227"/>
      <c r="K588" s="227"/>
      <c r="L588" s="232"/>
      <c r="M588" s="233"/>
      <c r="N588" s="234"/>
      <c r="O588" s="234"/>
      <c r="P588" s="234"/>
      <c r="Q588" s="234"/>
      <c r="R588" s="234"/>
      <c r="S588" s="234"/>
      <c r="T588" s="23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6" t="s">
        <v>142</v>
      </c>
      <c r="AU588" s="236" t="s">
        <v>83</v>
      </c>
      <c r="AV588" s="13" t="s">
        <v>83</v>
      </c>
      <c r="AW588" s="13" t="s">
        <v>34</v>
      </c>
      <c r="AX588" s="13" t="s">
        <v>73</v>
      </c>
      <c r="AY588" s="236" t="s">
        <v>129</v>
      </c>
    </row>
    <row r="589" s="14" customFormat="1">
      <c r="A589" s="14"/>
      <c r="B589" s="237"/>
      <c r="C589" s="238"/>
      <c r="D589" s="219" t="s">
        <v>142</v>
      </c>
      <c r="E589" s="239" t="s">
        <v>21</v>
      </c>
      <c r="F589" s="240" t="s">
        <v>144</v>
      </c>
      <c r="G589" s="238"/>
      <c r="H589" s="241">
        <v>7665.625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7" t="s">
        <v>142</v>
      </c>
      <c r="AU589" s="247" t="s">
        <v>83</v>
      </c>
      <c r="AV589" s="14" t="s">
        <v>136</v>
      </c>
      <c r="AW589" s="14" t="s">
        <v>34</v>
      </c>
      <c r="AX589" s="14" t="s">
        <v>81</v>
      </c>
      <c r="AY589" s="247" t="s">
        <v>129</v>
      </c>
    </row>
    <row r="590" s="2" customFormat="1" ht="16.5" customHeight="1">
      <c r="A590" s="39"/>
      <c r="B590" s="40"/>
      <c r="C590" s="206" t="s">
        <v>805</v>
      </c>
      <c r="D590" s="206" t="s">
        <v>131</v>
      </c>
      <c r="E590" s="207" t="s">
        <v>806</v>
      </c>
      <c r="F590" s="208" t="s">
        <v>807</v>
      </c>
      <c r="G590" s="209" t="s">
        <v>134</v>
      </c>
      <c r="H590" s="210">
        <v>8191</v>
      </c>
      <c r="I590" s="211"/>
      <c r="J590" s="212">
        <f>ROUND(I590*H590,2)</f>
        <v>0</v>
      </c>
      <c r="K590" s="208" t="s">
        <v>135</v>
      </c>
      <c r="L590" s="45"/>
      <c r="M590" s="213" t="s">
        <v>21</v>
      </c>
      <c r="N590" s="214" t="s">
        <v>44</v>
      </c>
      <c r="O590" s="85"/>
      <c r="P590" s="215">
        <f>O590*H590</f>
        <v>0</v>
      </c>
      <c r="Q590" s="215">
        <v>0</v>
      </c>
      <c r="R590" s="215">
        <f>Q590*H590</f>
        <v>0</v>
      </c>
      <c r="S590" s="215">
        <v>0</v>
      </c>
      <c r="T590" s="216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7" t="s">
        <v>136</v>
      </c>
      <c r="AT590" s="217" t="s">
        <v>131</v>
      </c>
      <c r="AU590" s="217" t="s">
        <v>83</v>
      </c>
      <c r="AY590" s="18" t="s">
        <v>129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8" t="s">
        <v>81</v>
      </c>
      <c r="BK590" s="218">
        <f>ROUND(I590*H590,2)</f>
        <v>0</v>
      </c>
      <c r="BL590" s="18" t="s">
        <v>136</v>
      </c>
      <c r="BM590" s="217" t="s">
        <v>808</v>
      </c>
    </row>
    <row r="591" s="2" customFormat="1">
      <c r="A591" s="39"/>
      <c r="B591" s="40"/>
      <c r="C591" s="41"/>
      <c r="D591" s="219" t="s">
        <v>138</v>
      </c>
      <c r="E591" s="41"/>
      <c r="F591" s="220" t="s">
        <v>809</v>
      </c>
      <c r="G591" s="41"/>
      <c r="H591" s="41"/>
      <c r="I591" s="221"/>
      <c r="J591" s="41"/>
      <c r="K591" s="41"/>
      <c r="L591" s="45"/>
      <c r="M591" s="222"/>
      <c r="N591" s="223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138</v>
      </c>
      <c r="AU591" s="18" t="s">
        <v>83</v>
      </c>
    </row>
    <row r="592" s="2" customFormat="1">
      <c r="A592" s="39"/>
      <c r="B592" s="40"/>
      <c r="C592" s="41"/>
      <c r="D592" s="224" t="s">
        <v>140</v>
      </c>
      <c r="E592" s="41"/>
      <c r="F592" s="225" t="s">
        <v>810</v>
      </c>
      <c r="G592" s="41"/>
      <c r="H592" s="41"/>
      <c r="I592" s="221"/>
      <c r="J592" s="41"/>
      <c r="K592" s="41"/>
      <c r="L592" s="45"/>
      <c r="M592" s="222"/>
      <c r="N592" s="223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140</v>
      </c>
      <c r="AU592" s="18" t="s">
        <v>83</v>
      </c>
    </row>
    <row r="593" s="2" customFormat="1">
      <c r="A593" s="39"/>
      <c r="B593" s="40"/>
      <c r="C593" s="41"/>
      <c r="D593" s="219" t="s">
        <v>648</v>
      </c>
      <c r="E593" s="41"/>
      <c r="F593" s="268" t="s">
        <v>811</v>
      </c>
      <c r="G593" s="41"/>
      <c r="H593" s="41"/>
      <c r="I593" s="221"/>
      <c r="J593" s="41"/>
      <c r="K593" s="41"/>
      <c r="L593" s="45"/>
      <c r="M593" s="222"/>
      <c r="N593" s="223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648</v>
      </c>
      <c r="AU593" s="18" t="s">
        <v>83</v>
      </c>
    </row>
    <row r="594" s="13" customFormat="1">
      <c r="A594" s="13"/>
      <c r="B594" s="226"/>
      <c r="C594" s="227"/>
      <c r="D594" s="219" t="s">
        <v>142</v>
      </c>
      <c r="E594" s="228" t="s">
        <v>21</v>
      </c>
      <c r="F594" s="229" t="s">
        <v>812</v>
      </c>
      <c r="G594" s="227"/>
      <c r="H594" s="230">
        <v>8191</v>
      </c>
      <c r="I594" s="231"/>
      <c r="J594" s="227"/>
      <c r="K594" s="227"/>
      <c r="L594" s="232"/>
      <c r="M594" s="233"/>
      <c r="N594" s="234"/>
      <c r="O594" s="234"/>
      <c r="P594" s="234"/>
      <c r="Q594" s="234"/>
      <c r="R594" s="234"/>
      <c r="S594" s="234"/>
      <c r="T594" s="23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6" t="s">
        <v>142</v>
      </c>
      <c r="AU594" s="236" t="s">
        <v>83</v>
      </c>
      <c r="AV594" s="13" t="s">
        <v>83</v>
      </c>
      <c r="AW594" s="13" t="s">
        <v>34</v>
      </c>
      <c r="AX594" s="13" t="s">
        <v>73</v>
      </c>
      <c r="AY594" s="236" t="s">
        <v>129</v>
      </c>
    </row>
    <row r="595" s="14" customFormat="1">
      <c r="A595" s="14"/>
      <c r="B595" s="237"/>
      <c r="C595" s="238"/>
      <c r="D595" s="219" t="s">
        <v>142</v>
      </c>
      <c r="E595" s="239" t="s">
        <v>21</v>
      </c>
      <c r="F595" s="240" t="s">
        <v>144</v>
      </c>
      <c r="G595" s="238"/>
      <c r="H595" s="241">
        <v>8191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7" t="s">
        <v>142</v>
      </c>
      <c r="AU595" s="247" t="s">
        <v>83</v>
      </c>
      <c r="AV595" s="14" t="s">
        <v>136</v>
      </c>
      <c r="AW595" s="14" t="s">
        <v>34</v>
      </c>
      <c r="AX595" s="14" t="s">
        <v>81</v>
      </c>
      <c r="AY595" s="247" t="s">
        <v>129</v>
      </c>
    </row>
    <row r="596" s="2" customFormat="1" ht="16.5" customHeight="1">
      <c r="A596" s="39"/>
      <c r="B596" s="40"/>
      <c r="C596" s="206" t="s">
        <v>813</v>
      </c>
      <c r="D596" s="206" t="s">
        <v>131</v>
      </c>
      <c r="E596" s="207" t="s">
        <v>814</v>
      </c>
      <c r="F596" s="208" t="s">
        <v>815</v>
      </c>
      <c r="G596" s="209" t="s">
        <v>134</v>
      </c>
      <c r="H596" s="210">
        <v>7535.7200000000003</v>
      </c>
      <c r="I596" s="211"/>
      <c r="J596" s="212">
        <f>ROUND(I596*H596,2)</f>
        <v>0</v>
      </c>
      <c r="K596" s="208" t="s">
        <v>135</v>
      </c>
      <c r="L596" s="45"/>
      <c r="M596" s="213" t="s">
        <v>21</v>
      </c>
      <c r="N596" s="214" t="s">
        <v>44</v>
      </c>
      <c r="O596" s="85"/>
      <c r="P596" s="215">
        <f>O596*H596</f>
        <v>0</v>
      </c>
      <c r="Q596" s="215">
        <v>0</v>
      </c>
      <c r="R596" s="215">
        <f>Q596*H596</f>
        <v>0</v>
      </c>
      <c r="S596" s="215">
        <v>0</v>
      </c>
      <c r="T596" s="216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7" t="s">
        <v>136</v>
      </c>
      <c r="AT596" s="217" t="s">
        <v>131</v>
      </c>
      <c r="AU596" s="217" t="s">
        <v>83</v>
      </c>
      <c r="AY596" s="18" t="s">
        <v>129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8" t="s">
        <v>81</v>
      </c>
      <c r="BK596" s="218">
        <f>ROUND(I596*H596,2)</f>
        <v>0</v>
      </c>
      <c r="BL596" s="18" t="s">
        <v>136</v>
      </c>
      <c r="BM596" s="217" t="s">
        <v>816</v>
      </c>
    </row>
    <row r="597" s="2" customFormat="1">
      <c r="A597" s="39"/>
      <c r="B597" s="40"/>
      <c r="C597" s="41"/>
      <c r="D597" s="219" t="s">
        <v>138</v>
      </c>
      <c r="E597" s="41"/>
      <c r="F597" s="220" t="s">
        <v>809</v>
      </c>
      <c r="G597" s="41"/>
      <c r="H597" s="41"/>
      <c r="I597" s="221"/>
      <c r="J597" s="41"/>
      <c r="K597" s="41"/>
      <c r="L597" s="45"/>
      <c r="M597" s="222"/>
      <c r="N597" s="223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138</v>
      </c>
      <c r="AU597" s="18" t="s">
        <v>83</v>
      </c>
    </row>
    <row r="598" s="2" customFormat="1">
      <c r="A598" s="39"/>
      <c r="B598" s="40"/>
      <c r="C598" s="41"/>
      <c r="D598" s="224" t="s">
        <v>140</v>
      </c>
      <c r="E598" s="41"/>
      <c r="F598" s="225" t="s">
        <v>817</v>
      </c>
      <c r="G598" s="41"/>
      <c r="H598" s="41"/>
      <c r="I598" s="221"/>
      <c r="J598" s="41"/>
      <c r="K598" s="41"/>
      <c r="L598" s="45"/>
      <c r="M598" s="222"/>
      <c r="N598" s="223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140</v>
      </c>
      <c r="AU598" s="18" t="s">
        <v>83</v>
      </c>
    </row>
    <row r="599" s="2" customFormat="1">
      <c r="A599" s="39"/>
      <c r="B599" s="40"/>
      <c r="C599" s="41"/>
      <c r="D599" s="219" t="s">
        <v>648</v>
      </c>
      <c r="E599" s="41"/>
      <c r="F599" s="268" t="s">
        <v>818</v>
      </c>
      <c r="G599" s="41"/>
      <c r="H599" s="41"/>
      <c r="I599" s="221"/>
      <c r="J599" s="41"/>
      <c r="K599" s="41"/>
      <c r="L599" s="45"/>
      <c r="M599" s="222"/>
      <c r="N599" s="223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648</v>
      </c>
      <c r="AU599" s="18" t="s">
        <v>83</v>
      </c>
    </row>
    <row r="600" s="13" customFormat="1">
      <c r="A600" s="13"/>
      <c r="B600" s="226"/>
      <c r="C600" s="227"/>
      <c r="D600" s="219" t="s">
        <v>142</v>
      </c>
      <c r="E600" s="228" t="s">
        <v>21</v>
      </c>
      <c r="F600" s="229" t="s">
        <v>819</v>
      </c>
      <c r="G600" s="227"/>
      <c r="H600" s="230">
        <v>7535.7200000000003</v>
      </c>
      <c r="I600" s="231"/>
      <c r="J600" s="227"/>
      <c r="K600" s="227"/>
      <c r="L600" s="232"/>
      <c r="M600" s="233"/>
      <c r="N600" s="234"/>
      <c r="O600" s="234"/>
      <c r="P600" s="234"/>
      <c r="Q600" s="234"/>
      <c r="R600" s="234"/>
      <c r="S600" s="234"/>
      <c r="T600" s="23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6" t="s">
        <v>142</v>
      </c>
      <c r="AU600" s="236" t="s">
        <v>83</v>
      </c>
      <c r="AV600" s="13" t="s">
        <v>83</v>
      </c>
      <c r="AW600" s="13" t="s">
        <v>34</v>
      </c>
      <c r="AX600" s="13" t="s">
        <v>73</v>
      </c>
      <c r="AY600" s="236" t="s">
        <v>129</v>
      </c>
    </row>
    <row r="601" s="14" customFormat="1">
      <c r="A601" s="14"/>
      <c r="B601" s="237"/>
      <c r="C601" s="238"/>
      <c r="D601" s="219" t="s">
        <v>142</v>
      </c>
      <c r="E601" s="239" t="s">
        <v>21</v>
      </c>
      <c r="F601" s="240" t="s">
        <v>144</v>
      </c>
      <c r="G601" s="238"/>
      <c r="H601" s="241">
        <v>7535.7200000000003</v>
      </c>
      <c r="I601" s="242"/>
      <c r="J601" s="238"/>
      <c r="K601" s="238"/>
      <c r="L601" s="243"/>
      <c r="M601" s="244"/>
      <c r="N601" s="245"/>
      <c r="O601" s="245"/>
      <c r="P601" s="245"/>
      <c r="Q601" s="245"/>
      <c r="R601" s="245"/>
      <c r="S601" s="245"/>
      <c r="T601" s="24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7" t="s">
        <v>142</v>
      </c>
      <c r="AU601" s="247" t="s">
        <v>83</v>
      </c>
      <c r="AV601" s="14" t="s">
        <v>136</v>
      </c>
      <c r="AW601" s="14" t="s">
        <v>34</v>
      </c>
      <c r="AX601" s="14" t="s">
        <v>81</v>
      </c>
      <c r="AY601" s="247" t="s">
        <v>129</v>
      </c>
    </row>
    <row r="602" s="2" customFormat="1" ht="16.5" customHeight="1">
      <c r="A602" s="39"/>
      <c r="B602" s="40"/>
      <c r="C602" s="206" t="s">
        <v>820</v>
      </c>
      <c r="D602" s="206" t="s">
        <v>131</v>
      </c>
      <c r="E602" s="207" t="s">
        <v>821</v>
      </c>
      <c r="F602" s="208" t="s">
        <v>822</v>
      </c>
      <c r="G602" s="209" t="s">
        <v>134</v>
      </c>
      <c r="H602" s="210">
        <v>873.60000000000002</v>
      </c>
      <c r="I602" s="211"/>
      <c r="J602" s="212">
        <f>ROUND(I602*H602,2)</f>
        <v>0</v>
      </c>
      <c r="K602" s="208" t="s">
        <v>135</v>
      </c>
      <c r="L602" s="45"/>
      <c r="M602" s="213" t="s">
        <v>21</v>
      </c>
      <c r="N602" s="214" t="s">
        <v>44</v>
      </c>
      <c r="O602" s="85"/>
      <c r="P602" s="215">
        <f>O602*H602</f>
        <v>0</v>
      </c>
      <c r="Q602" s="215">
        <v>0</v>
      </c>
      <c r="R602" s="215">
        <f>Q602*H602</f>
        <v>0</v>
      </c>
      <c r="S602" s="215">
        <v>0</v>
      </c>
      <c r="T602" s="216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7" t="s">
        <v>136</v>
      </c>
      <c r="AT602" s="217" t="s">
        <v>131</v>
      </c>
      <c r="AU602" s="217" t="s">
        <v>83</v>
      </c>
      <c r="AY602" s="18" t="s">
        <v>129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8" t="s">
        <v>81</v>
      </c>
      <c r="BK602" s="218">
        <f>ROUND(I602*H602,2)</f>
        <v>0</v>
      </c>
      <c r="BL602" s="18" t="s">
        <v>136</v>
      </c>
      <c r="BM602" s="217" t="s">
        <v>823</v>
      </c>
    </row>
    <row r="603" s="2" customFormat="1">
      <c r="A603" s="39"/>
      <c r="B603" s="40"/>
      <c r="C603" s="41"/>
      <c r="D603" s="219" t="s">
        <v>138</v>
      </c>
      <c r="E603" s="41"/>
      <c r="F603" s="220" t="s">
        <v>824</v>
      </c>
      <c r="G603" s="41"/>
      <c r="H603" s="41"/>
      <c r="I603" s="221"/>
      <c r="J603" s="41"/>
      <c r="K603" s="41"/>
      <c r="L603" s="45"/>
      <c r="M603" s="222"/>
      <c r="N603" s="223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138</v>
      </c>
      <c r="AU603" s="18" t="s">
        <v>83</v>
      </c>
    </row>
    <row r="604" s="2" customFormat="1">
      <c r="A604" s="39"/>
      <c r="B604" s="40"/>
      <c r="C604" s="41"/>
      <c r="D604" s="224" t="s">
        <v>140</v>
      </c>
      <c r="E604" s="41"/>
      <c r="F604" s="225" t="s">
        <v>825</v>
      </c>
      <c r="G604" s="41"/>
      <c r="H604" s="41"/>
      <c r="I604" s="221"/>
      <c r="J604" s="41"/>
      <c r="K604" s="41"/>
      <c r="L604" s="45"/>
      <c r="M604" s="222"/>
      <c r="N604" s="223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140</v>
      </c>
      <c r="AU604" s="18" t="s">
        <v>83</v>
      </c>
    </row>
    <row r="605" s="2" customFormat="1">
      <c r="A605" s="39"/>
      <c r="B605" s="40"/>
      <c r="C605" s="41"/>
      <c r="D605" s="219" t="s">
        <v>648</v>
      </c>
      <c r="E605" s="41"/>
      <c r="F605" s="268" t="s">
        <v>811</v>
      </c>
      <c r="G605" s="41"/>
      <c r="H605" s="41"/>
      <c r="I605" s="221"/>
      <c r="J605" s="41"/>
      <c r="K605" s="41"/>
      <c r="L605" s="45"/>
      <c r="M605" s="222"/>
      <c r="N605" s="223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648</v>
      </c>
      <c r="AU605" s="18" t="s">
        <v>83</v>
      </c>
    </row>
    <row r="606" s="13" customFormat="1">
      <c r="A606" s="13"/>
      <c r="B606" s="226"/>
      <c r="C606" s="227"/>
      <c r="D606" s="219" t="s">
        <v>142</v>
      </c>
      <c r="E606" s="228" t="s">
        <v>21</v>
      </c>
      <c r="F606" s="229" t="s">
        <v>826</v>
      </c>
      <c r="G606" s="227"/>
      <c r="H606" s="230">
        <v>873.60000000000002</v>
      </c>
      <c r="I606" s="231"/>
      <c r="J606" s="227"/>
      <c r="K606" s="227"/>
      <c r="L606" s="232"/>
      <c r="M606" s="233"/>
      <c r="N606" s="234"/>
      <c r="O606" s="234"/>
      <c r="P606" s="234"/>
      <c r="Q606" s="234"/>
      <c r="R606" s="234"/>
      <c r="S606" s="234"/>
      <c r="T606" s="23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6" t="s">
        <v>142</v>
      </c>
      <c r="AU606" s="236" t="s">
        <v>83</v>
      </c>
      <c r="AV606" s="13" t="s">
        <v>83</v>
      </c>
      <c r="AW606" s="13" t="s">
        <v>34</v>
      </c>
      <c r="AX606" s="13" t="s">
        <v>73</v>
      </c>
      <c r="AY606" s="236" t="s">
        <v>129</v>
      </c>
    </row>
    <row r="607" s="14" customFormat="1">
      <c r="A607" s="14"/>
      <c r="B607" s="237"/>
      <c r="C607" s="238"/>
      <c r="D607" s="219" t="s">
        <v>142</v>
      </c>
      <c r="E607" s="239" t="s">
        <v>21</v>
      </c>
      <c r="F607" s="240" t="s">
        <v>144</v>
      </c>
      <c r="G607" s="238"/>
      <c r="H607" s="241">
        <v>873.60000000000002</v>
      </c>
      <c r="I607" s="242"/>
      <c r="J607" s="238"/>
      <c r="K607" s="238"/>
      <c r="L607" s="243"/>
      <c r="M607" s="244"/>
      <c r="N607" s="245"/>
      <c r="O607" s="245"/>
      <c r="P607" s="245"/>
      <c r="Q607" s="245"/>
      <c r="R607" s="245"/>
      <c r="S607" s="245"/>
      <c r="T607" s="24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7" t="s">
        <v>142</v>
      </c>
      <c r="AU607" s="247" t="s">
        <v>83</v>
      </c>
      <c r="AV607" s="14" t="s">
        <v>136</v>
      </c>
      <c r="AW607" s="14" t="s">
        <v>34</v>
      </c>
      <c r="AX607" s="14" t="s">
        <v>81</v>
      </c>
      <c r="AY607" s="247" t="s">
        <v>129</v>
      </c>
    </row>
    <row r="608" s="2" customFormat="1" ht="16.5" customHeight="1">
      <c r="A608" s="39"/>
      <c r="B608" s="40"/>
      <c r="C608" s="206" t="s">
        <v>827</v>
      </c>
      <c r="D608" s="206" t="s">
        <v>131</v>
      </c>
      <c r="E608" s="207" t="s">
        <v>828</v>
      </c>
      <c r="F608" s="208" t="s">
        <v>829</v>
      </c>
      <c r="G608" s="209" t="s">
        <v>134</v>
      </c>
      <c r="H608" s="210">
        <v>6913.2039999999997</v>
      </c>
      <c r="I608" s="211"/>
      <c r="J608" s="212">
        <f>ROUND(I608*H608,2)</f>
        <v>0</v>
      </c>
      <c r="K608" s="208" t="s">
        <v>830</v>
      </c>
      <c r="L608" s="45"/>
      <c r="M608" s="213" t="s">
        <v>21</v>
      </c>
      <c r="N608" s="214" t="s">
        <v>44</v>
      </c>
      <c r="O608" s="85"/>
      <c r="P608" s="215">
        <f>O608*H608</f>
        <v>0</v>
      </c>
      <c r="Q608" s="215">
        <v>0</v>
      </c>
      <c r="R608" s="215">
        <f>Q608*H608</f>
        <v>0</v>
      </c>
      <c r="S608" s="215">
        <v>0</v>
      </c>
      <c r="T608" s="216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17" t="s">
        <v>136</v>
      </c>
      <c r="AT608" s="217" t="s">
        <v>131</v>
      </c>
      <c r="AU608" s="217" t="s">
        <v>83</v>
      </c>
      <c r="AY608" s="18" t="s">
        <v>129</v>
      </c>
      <c r="BE608" s="218">
        <f>IF(N608="základní",J608,0)</f>
        <v>0</v>
      </c>
      <c r="BF608" s="218">
        <f>IF(N608="snížená",J608,0)</f>
        <v>0</v>
      </c>
      <c r="BG608" s="218">
        <f>IF(N608="zákl. přenesená",J608,0)</f>
        <v>0</v>
      </c>
      <c r="BH608" s="218">
        <f>IF(N608="sníž. přenesená",J608,0)</f>
        <v>0</v>
      </c>
      <c r="BI608" s="218">
        <f>IF(N608="nulová",J608,0)</f>
        <v>0</v>
      </c>
      <c r="BJ608" s="18" t="s">
        <v>81</v>
      </c>
      <c r="BK608" s="218">
        <f>ROUND(I608*H608,2)</f>
        <v>0</v>
      </c>
      <c r="BL608" s="18" t="s">
        <v>136</v>
      </c>
      <c r="BM608" s="217" t="s">
        <v>831</v>
      </c>
    </row>
    <row r="609" s="2" customFormat="1">
      <c r="A609" s="39"/>
      <c r="B609" s="40"/>
      <c r="C609" s="41"/>
      <c r="D609" s="219" t="s">
        <v>138</v>
      </c>
      <c r="E609" s="41"/>
      <c r="F609" s="220" t="s">
        <v>832</v>
      </c>
      <c r="G609" s="41"/>
      <c r="H609" s="41"/>
      <c r="I609" s="221"/>
      <c r="J609" s="41"/>
      <c r="K609" s="41"/>
      <c r="L609" s="45"/>
      <c r="M609" s="222"/>
      <c r="N609" s="223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138</v>
      </c>
      <c r="AU609" s="18" t="s">
        <v>83</v>
      </c>
    </row>
    <row r="610" s="13" customFormat="1">
      <c r="A610" s="13"/>
      <c r="B610" s="226"/>
      <c r="C610" s="227"/>
      <c r="D610" s="219" t="s">
        <v>142</v>
      </c>
      <c r="E610" s="228" t="s">
        <v>21</v>
      </c>
      <c r="F610" s="229" t="s">
        <v>833</v>
      </c>
      <c r="G610" s="227"/>
      <c r="H610" s="230">
        <v>6913.2039999999997</v>
      </c>
      <c r="I610" s="231"/>
      <c r="J610" s="227"/>
      <c r="K610" s="227"/>
      <c r="L610" s="232"/>
      <c r="M610" s="233"/>
      <c r="N610" s="234"/>
      <c r="O610" s="234"/>
      <c r="P610" s="234"/>
      <c r="Q610" s="234"/>
      <c r="R610" s="234"/>
      <c r="S610" s="234"/>
      <c r="T610" s="23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6" t="s">
        <v>142</v>
      </c>
      <c r="AU610" s="236" t="s">
        <v>83</v>
      </c>
      <c r="AV610" s="13" t="s">
        <v>83</v>
      </c>
      <c r="AW610" s="13" t="s">
        <v>34</v>
      </c>
      <c r="AX610" s="13" t="s">
        <v>81</v>
      </c>
      <c r="AY610" s="236" t="s">
        <v>129</v>
      </c>
    </row>
    <row r="611" s="2" customFormat="1" ht="16.5" customHeight="1">
      <c r="A611" s="39"/>
      <c r="B611" s="40"/>
      <c r="C611" s="206" t="s">
        <v>834</v>
      </c>
      <c r="D611" s="206" t="s">
        <v>131</v>
      </c>
      <c r="E611" s="207" t="s">
        <v>835</v>
      </c>
      <c r="F611" s="208" t="s">
        <v>836</v>
      </c>
      <c r="G611" s="209" t="s">
        <v>134</v>
      </c>
      <c r="H611" s="210">
        <v>1571.8</v>
      </c>
      <c r="I611" s="211"/>
      <c r="J611" s="212">
        <f>ROUND(I611*H611,2)</f>
        <v>0</v>
      </c>
      <c r="K611" s="208" t="s">
        <v>135</v>
      </c>
      <c r="L611" s="45"/>
      <c r="M611" s="213" t="s">
        <v>21</v>
      </c>
      <c r="N611" s="214" t="s">
        <v>44</v>
      </c>
      <c r="O611" s="85"/>
      <c r="P611" s="215">
        <f>O611*H611</f>
        <v>0</v>
      </c>
      <c r="Q611" s="215">
        <v>0.23000000000000001</v>
      </c>
      <c r="R611" s="215">
        <f>Q611*H611</f>
        <v>361.51400000000001</v>
      </c>
      <c r="S611" s="215">
        <v>0</v>
      </c>
      <c r="T611" s="216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7" t="s">
        <v>136</v>
      </c>
      <c r="AT611" s="217" t="s">
        <v>131</v>
      </c>
      <c r="AU611" s="217" t="s">
        <v>83</v>
      </c>
      <c r="AY611" s="18" t="s">
        <v>129</v>
      </c>
      <c r="BE611" s="218">
        <f>IF(N611="základní",J611,0)</f>
        <v>0</v>
      </c>
      <c r="BF611" s="218">
        <f>IF(N611="snížená",J611,0)</f>
        <v>0</v>
      </c>
      <c r="BG611" s="218">
        <f>IF(N611="zákl. přenesená",J611,0)</f>
        <v>0</v>
      </c>
      <c r="BH611" s="218">
        <f>IF(N611="sníž. přenesená",J611,0)</f>
        <v>0</v>
      </c>
      <c r="BI611" s="218">
        <f>IF(N611="nulová",J611,0)</f>
        <v>0</v>
      </c>
      <c r="BJ611" s="18" t="s">
        <v>81</v>
      </c>
      <c r="BK611" s="218">
        <f>ROUND(I611*H611,2)</f>
        <v>0</v>
      </c>
      <c r="BL611" s="18" t="s">
        <v>136</v>
      </c>
      <c r="BM611" s="217" t="s">
        <v>837</v>
      </c>
    </row>
    <row r="612" s="2" customFormat="1">
      <c r="A612" s="39"/>
      <c r="B612" s="40"/>
      <c r="C612" s="41"/>
      <c r="D612" s="219" t="s">
        <v>138</v>
      </c>
      <c r="E612" s="41"/>
      <c r="F612" s="220" t="s">
        <v>838</v>
      </c>
      <c r="G612" s="41"/>
      <c r="H612" s="41"/>
      <c r="I612" s="221"/>
      <c r="J612" s="41"/>
      <c r="K612" s="41"/>
      <c r="L612" s="45"/>
      <c r="M612" s="222"/>
      <c r="N612" s="223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138</v>
      </c>
      <c r="AU612" s="18" t="s">
        <v>83</v>
      </c>
    </row>
    <row r="613" s="2" customFormat="1">
      <c r="A613" s="39"/>
      <c r="B613" s="40"/>
      <c r="C613" s="41"/>
      <c r="D613" s="224" t="s">
        <v>140</v>
      </c>
      <c r="E613" s="41"/>
      <c r="F613" s="225" t="s">
        <v>839</v>
      </c>
      <c r="G613" s="41"/>
      <c r="H613" s="41"/>
      <c r="I613" s="221"/>
      <c r="J613" s="41"/>
      <c r="K613" s="41"/>
      <c r="L613" s="45"/>
      <c r="M613" s="222"/>
      <c r="N613" s="223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140</v>
      </c>
      <c r="AU613" s="18" t="s">
        <v>83</v>
      </c>
    </row>
    <row r="614" s="13" customFormat="1">
      <c r="A614" s="13"/>
      <c r="B614" s="226"/>
      <c r="C614" s="227"/>
      <c r="D614" s="219" t="s">
        <v>142</v>
      </c>
      <c r="E614" s="228" t="s">
        <v>21</v>
      </c>
      <c r="F614" s="229" t="s">
        <v>840</v>
      </c>
      <c r="G614" s="227"/>
      <c r="H614" s="230">
        <v>1575</v>
      </c>
      <c r="I614" s="231"/>
      <c r="J614" s="227"/>
      <c r="K614" s="227"/>
      <c r="L614" s="232"/>
      <c r="M614" s="233"/>
      <c r="N614" s="234"/>
      <c r="O614" s="234"/>
      <c r="P614" s="234"/>
      <c r="Q614" s="234"/>
      <c r="R614" s="234"/>
      <c r="S614" s="234"/>
      <c r="T614" s="23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6" t="s">
        <v>142</v>
      </c>
      <c r="AU614" s="236" t="s">
        <v>83</v>
      </c>
      <c r="AV614" s="13" t="s">
        <v>83</v>
      </c>
      <c r="AW614" s="13" t="s">
        <v>34</v>
      </c>
      <c r="AX614" s="13" t="s">
        <v>73</v>
      </c>
      <c r="AY614" s="236" t="s">
        <v>129</v>
      </c>
    </row>
    <row r="615" s="13" customFormat="1">
      <c r="A615" s="13"/>
      <c r="B615" s="226"/>
      <c r="C615" s="227"/>
      <c r="D615" s="219" t="s">
        <v>142</v>
      </c>
      <c r="E615" s="228" t="s">
        <v>21</v>
      </c>
      <c r="F615" s="229" t="s">
        <v>841</v>
      </c>
      <c r="G615" s="227"/>
      <c r="H615" s="230">
        <v>0.29999999999999999</v>
      </c>
      <c r="I615" s="231"/>
      <c r="J615" s="227"/>
      <c r="K615" s="227"/>
      <c r="L615" s="232"/>
      <c r="M615" s="233"/>
      <c r="N615" s="234"/>
      <c r="O615" s="234"/>
      <c r="P615" s="234"/>
      <c r="Q615" s="234"/>
      <c r="R615" s="234"/>
      <c r="S615" s="234"/>
      <c r="T615" s="23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6" t="s">
        <v>142</v>
      </c>
      <c r="AU615" s="236" t="s">
        <v>83</v>
      </c>
      <c r="AV615" s="13" t="s">
        <v>83</v>
      </c>
      <c r="AW615" s="13" t="s">
        <v>34</v>
      </c>
      <c r="AX615" s="13" t="s">
        <v>73</v>
      </c>
      <c r="AY615" s="236" t="s">
        <v>129</v>
      </c>
    </row>
    <row r="616" s="13" customFormat="1">
      <c r="A616" s="13"/>
      <c r="B616" s="226"/>
      <c r="C616" s="227"/>
      <c r="D616" s="219" t="s">
        <v>142</v>
      </c>
      <c r="E616" s="228" t="s">
        <v>21</v>
      </c>
      <c r="F616" s="229" t="s">
        <v>842</v>
      </c>
      <c r="G616" s="227"/>
      <c r="H616" s="230">
        <v>7.5</v>
      </c>
      <c r="I616" s="231"/>
      <c r="J616" s="227"/>
      <c r="K616" s="227"/>
      <c r="L616" s="232"/>
      <c r="M616" s="233"/>
      <c r="N616" s="234"/>
      <c r="O616" s="234"/>
      <c r="P616" s="234"/>
      <c r="Q616" s="234"/>
      <c r="R616" s="234"/>
      <c r="S616" s="234"/>
      <c r="T616" s="23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6" t="s">
        <v>142</v>
      </c>
      <c r="AU616" s="236" t="s">
        <v>83</v>
      </c>
      <c r="AV616" s="13" t="s">
        <v>83</v>
      </c>
      <c r="AW616" s="13" t="s">
        <v>34</v>
      </c>
      <c r="AX616" s="13" t="s">
        <v>73</v>
      </c>
      <c r="AY616" s="236" t="s">
        <v>129</v>
      </c>
    </row>
    <row r="617" s="13" customFormat="1">
      <c r="A617" s="13"/>
      <c r="B617" s="226"/>
      <c r="C617" s="227"/>
      <c r="D617" s="219" t="s">
        <v>142</v>
      </c>
      <c r="E617" s="228" t="s">
        <v>21</v>
      </c>
      <c r="F617" s="229" t="s">
        <v>843</v>
      </c>
      <c r="G617" s="227"/>
      <c r="H617" s="230">
        <v>7.5</v>
      </c>
      <c r="I617" s="231"/>
      <c r="J617" s="227"/>
      <c r="K617" s="227"/>
      <c r="L617" s="232"/>
      <c r="M617" s="233"/>
      <c r="N617" s="234"/>
      <c r="O617" s="234"/>
      <c r="P617" s="234"/>
      <c r="Q617" s="234"/>
      <c r="R617" s="234"/>
      <c r="S617" s="234"/>
      <c r="T617" s="23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6" t="s">
        <v>142</v>
      </c>
      <c r="AU617" s="236" t="s">
        <v>83</v>
      </c>
      <c r="AV617" s="13" t="s">
        <v>83</v>
      </c>
      <c r="AW617" s="13" t="s">
        <v>34</v>
      </c>
      <c r="AX617" s="13" t="s">
        <v>73</v>
      </c>
      <c r="AY617" s="236" t="s">
        <v>129</v>
      </c>
    </row>
    <row r="618" s="13" customFormat="1">
      <c r="A618" s="13"/>
      <c r="B618" s="226"/>
      <c r="C618" s="227"/>
      <c r="D618" s="219" t="s">
        <v>142</v>
      </c>
      <c r="E618" s="228" t="s">
        <v>21</v>
      </c>
      <c r="F618" s="229" t="s">
        <v>844</v>
      </c>
      <c r="G618" s="227"/>
      <c r="H618" s="230">
        <v>7.5</v>
      </c>
      <c r="I618" s="231"/>
      <c r="J618" s="227"/>
      <c r="K618" s="227"/>
      <c r="L618" s="232"/>
      <c r="M618" s="233"/>
      <c r="N618" s="234"/>
      <c r="O618" s="234"/>
      <c r="P618" s="234"/>
      <c r="Q618" s="234"/>
      <c r="R618" s="234"/>
      <c r="S618" s="234"/>
      <c r="T618" s="23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6" t="s">
        <v>142</v>
      </c>
      <c r="AU618" s="236" t="s">
        <v>83</v>
      </c>
      <c r="AV618" s="13" t="s">
        <v>83</v>
      </c>
      <c r="AW618" s="13" t="s">
        <v>34</v>
      </c>
      <c r="AX618" s="13" t="s">
        <v>73</v>
      </c>
      <c r="AY618" s="236" t="s">
        <v>129</v>
      </c>
    </row>
    <row r="619" s="13" customFormat="1">
      <c r="A619" s="13"/>
      <c r="B619" s="226"/>
      <c r="C619" s="227"/>
      <c r="D619" s="219" t="s">
        <v>142</v>
      </c>
      <c r="E619" s="228" t="s">
        <v>21</v>
      </c>
      <c r="F619" s="229" t="s">
        <v>845</v>
      </c>
      <c r="G619" s="227"/>
      <c r="H619" s="230">
        <v>9</v>
      </c>
      <c r="I619" s="231"/>
      <c r="J619" s="227"/>
      <c r="K619" s="227"/>
      <c r="L619" s="232"/>
      <c r="M619" s="233"/>
      <c r="N619" s="234"/>
      <c r="O619" s="234"/>
      <c r="P619" s="234"/>
      <c r="Q619" s="234"/>
      <c r="R619" s="234"/>
      <c r="S619" s="234"/>
      <c r="T619" s="23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6" t="s">
        <v>142</v>
      </c>
      <c r="AU619" s="236" t="s">
        <v>83</v>
      </c>
      <c r="AV619" s="13" t="s">
        <v>83</v>
      </c>
      <c r="AW619" s="13" t="s">
        <v>34</v>
      </c>
      <c r="AX619" s="13" t="s">
        <v>73</v>
      </c>
      <c r="AY619" s="236" t="s">
        <v>129</v>
      </c>
    </row>
    <row r="620" s="13" customFormat="1">
      <c r="A620" s="13"/>
      <c r="B620" s="226"/>
      <c r="C620" s="227"/>
      <c r="D620" s="219" t="s">
        <v>142</v>
      </c>
      <c r="E620" s="228" t="s">
        <v>21</v>
      </c>
      <c r="F620" s="229" t="s">
        <v>846</v>
      </c>
      <c r="G620" s="227"/>
      <c r="H620" s="230">
        <v>1</v>
      </c>
      <c r="I620" s="231"/>
      <c r="J620" s="227"/>
      <c r="K620" s="227"/>
      <c r="L620" s="232"/>
      <c r="M620" s="233"/>
      <c r="N620" s="234"/>
      <c r="O620" s="234"/>
      <c r="P620" s="234"/>
      <c r="Q620" s="234"/>
      <c r="R620" s="234"/>
      <c r="S620" s="234"/>
      <c r="T620" s="23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6" t="s">
        <v>142</v>
      </c>
      <c r="AU620" s="236" t="s">
        <v>83</v>
      </c>
      <c r="AV620" s="13" t="s">
        <v>83</v>
      </c>
      <c r="AW620" s="13" t="s">
        <v>34</v>
      </c>
      <c r="AX620" s="13" t="s">
        <v>73</v>
      </c>
      <c r="AY620" s="236" t="s">
        <v>129</v>
      </c>
    </row>
    <row r="621" s="13" customFormat="1">
      <c r="A621" s="13"/>
      <c r="B621" s="226"/>
      <c r="C621" s="227"/>
      <c r="D621" s="219" t="s">
        <v>142</v>
      </c>
      <c r="E621" s="228" t="s">
        <v>21</v>
      </c>
      <c r="F621" s="229" t="s">
        <v>847</v>
      </c>
      <c r="G621" s="227"/>
      <c r="H621" s="230">
        <v>-36</v>
      </c>
      <c r="I621" s="231"/>
      <c r="J621" s="227"/>
      <c r="K621" s="227"/>
      <c r="L621" s="232"/>
      <c r="M621" s="233"/>
      <c r="N621" s="234"/>
      <c r="O621" s="234"/>
      <c r="P621" s="234"/>
      <c r="Q621" s="234"/>
      <c r="R621" s="234"/>
      <c r="S621" s="234"/>
      <c r="T621" s="23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6" t="s">
        <v>142</v>
      </c>
      <c r="AU621" s="236" t="s">
        <v>83</v>
      </c>
      <c r="AV621" s="13" t="s">
        <v>83</v>
      </c>
      <c r="AW621" s="13" t="s">
        <v>34</v>
      </c>
      <c r="AX621" s="13" t="s">
        <v>73</v>
      </c>
      <c r="AY621" s="236" t="s">
        <v>129</v>
      </c>
    </row>
    <row r="622" s="14" customFormat="1">
      <c r="A622" s="14"/>
      <c r="B622" s="237"/>
      <c r="C622" s="238"/>
      <c r="D622" s="219" t="s">
        <v>142</v>
      </c>
      <c r="E622" s="239" t="s">
        <v>848</v>
      </c>
      <c r="F622" s="240" t="s">
        <v>144</v>
      </c>
      <c r="G622" s="238"/>
      <c r="H622" s="241">
        <v>1571.8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7" t="s">
        <v>142</v>
      </c>
      <c r="AU622" s="247" t="s">
        <v>83</v>
      </c>
      <c r="AV622" s="14" t="s">
        <v>136</v>
      </c>
      <c r="AW622" s="14" t="s">
        <v>34</v>
      </c>
      <c r="AX622" s="14" t="s">
        <v>81</v>
      </c>
      <c r="AY622" s="247" t="s">
        <v>129</v>
      </c>
    </row>
    <row r="623" s="2" customFormat="1" ht="16.5" customHeight="1">
      <c r="A623" s="39"/>
      <c r="B623" s="40"/>
      <c r="C623" s="206" t="s">
        <v>849</v>
      </c>
      <c r="D623" s="206" t="s">
        <v>131</v>
      </c>
      <c r="E623" s="207" t="s">
        <v>850</v>
      </c>
      <c r="F623" s="208" t="s">
        <v>851</v>
      </c>
      <c r="G623" s="209" t="s">
        <v>251</v>
      </c>
      <c r="H623" s="210">
        <v>331</v>
      </c>
      <c r="I623" s="211"/>
      <c r="J623" s="212">
        <f>ROUND(I623*H623,2)</f>
        <v>0</v>
      </c>
      <c r="K623" s="208" t="s">
        <v>135</v>
      </c>
      <c r="L623" s="45"/>
      <c r="M623" s="213" t="s">
        <v>21</v>
      </c>
      <c r="N623" s="214" t="s">
        <v>44</v>
      </c>
      <c r="O623" s="85"/>
      <c r="P623" s="215">
        <f>O623*H623</f>
        <v>0</v>
      </c>
      <c r="Q623" s="215">
        <v>0</v>
      </c>
      <c r="R623" s="215">
        <f>Q623*H623</f>
        <v>0</v>
      </c>
      <c r="S623" s="215">
        <v>0</v>
      </c>
      <c r="T623" s="216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17" t="s">
        <v>136</v>
      </c>
      <c r="AT623" s="217" t="s">
        <v>131</v>
      </c>
      <c r="AU623" s="217" t="s">
        <v>83</v>
      </c>
      <c r="AY623" s="18" t="s">
        <v>129</v>
      </c>
      <c r="BE623" s="218">
        <f>IF(N623="základní",J623,0)</f>
        <v>0</v>
      </c>
      <c r="BF623" s="218">
        <f>IF(N623="snížená",J623,0)</f>
        <v>0</v>
      </c>
      <c r="BG623" s="218">
        <f>IF(N623="zákl. přenesená",J623,0)</f>
        <v>0</v>
      </c>
      <c r="BH623" s="218">
        <f>IF(N623="sníž. přenesená",J623,0)</f>
        <v>0</v>
      </c>
      <c r="BI623" s="218">
        <f>IF(N623="nulová",J623,0)</f>
        <v>0</v>
      </c>
      <c r="BJ623" s="18" t="s">
        <v>81</v>
      </c>
      <c r="BK623" s="218">
        <f>ROUND(I623*H623,2)</f>
        <v>0</v>
      </c>
      <c r="BL623" s="18" t="s">
        <v>136</v>
      </c>
      <c r="BM623" s="217" t="s">
        <v>852</v>
      </c>
    </row>
    <row r="624" s="2" customFormat="1">
      <c r="A624" s="39"/>
      <c r="B624" s="40"/>
      <c r="C624" s="41"/>
      <c r="D624" s="219" t="s">
        <v>138</v>
      </c>
      <c r="E624" s="41"/>
      <c r="F624" s="220" t="s">
        <v>853</v>
      </c>
      <c r="G624" s="41"/>
      <c r="H624" s="41"/>
      <c r="I624" s="221"/>
      <c r="J624" s="41"/>
      <c r="K624" s="41"/>
      <c r="L624" s="45"/>
      <c r="M624" s="222"/>
      <c r="N624" s="223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138</v>
      </c>
      <c r="AU624" s="18" t="s">
        <v>83</v>
      </c>
    </row>
    <row r="625" s="2" customFormat="1">
      <c r="A625" s="39"/>
      <c r="B625" s="40"/>
      <c r="C625" s="41"/>
      <c r="D625" s="224" t="s">
        <v>140</v>
      </c>
      <c r="E625" s="41"/>
      <c r="F625" s="225" t="s">
        <v>854</v>
      </c>
      <c r="G625" s="41"/>
      <c r="H625" s="41"/>
      <c r="I625" s="221"/>
      <c r="J625" s="41"/>
      <c r="K625" s="41"/>
      <c r="L625" s="45"/>
      <c r="M625" s="222"/>
      <c r="N625" s="223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140</v>
      </c>
      <c r="AU625" s="18" t="s">
        <v>83</v>
      </c>
    </row>
    <row r="626" s="13" customFormat="1">
      <c r="A626" s="13"/>
      <c r="B626" s="226"/>
      <c r="C626" s="227"/>
      <c r="D626" s="219" t="s">
        <v>142</v>
      </c>
      <c r="E626" s="228" t="s">
        <v>21</v>
      </c>
      <c r="F626" s="229" t="s">
        <v>855</v>
      </c>
      <c r="G626" s="227"/>
      <c r="H626" s="230">
        <v>331</v>
      </c>
      <c r="I626" s="231"/>
      <c r="J626" s="227"/>
      <c r="K626" s="227"/>
      <c r="L626" s="232"/>
      <c r="M626" s="233"/>
      <c r="N626" s="234"/>
      <c r="O626" s="234"/>
      <c r="P626" s="234"/>
      <c r="Q626" s="234"/>
      <c r="R626" s="234"/>
      <c r="S626" s="234"/>
      <c r="T626" s="23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6" t="s">
        <v>142</v>
      </c>
      <c r="AU626" s="236" t="s">
        <v>83</v>
      </c>
      <c r="AV626" s="13" t="s">
        <v>83</v>
      </c>
      <c r="AW626" s="13" t="s">
        <v>34</v>
      </c>
      <c r="AX626" s="13" t="s">
        <v>73</v>
      </c>
      <c r="AY626" s="236" t="s">
        <v>129</v>
      </c>
    </row>
    <row r="627" s="14" customFormat="1">
      <c r="A627" s="14"/>
      <c r="B627" s="237"/>
      <c r="C627" s="238"/>
      <c r="D627" s="219" t="s">
        <v>142</v>
      </c>
      <c r="E627" s="239" t="s">
        <v>21</v>
      </c>
      <c r="F627" s="240" t="s">
        <v>144</v>
      </c>
      <c r="G627" s="238"/>
      <c r="H627" s="241">
        <v>331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7" t="s">
        <v>142</v>
      </c>
      <c r="AU627" s="247" t="s">
        <v>83</v>
      </c>
      <c r="AV627" s="14" t="s">
        <v>136</v>
      </c>
      <c r="AW627" s="14" t="s">
        <v>34</v>
      </c>
      <c r="AX627" s="14" t="s">
        <v>81</v>
      </c>
      <c r="AY627" s="247" t="s">
        <v>129</v>
      </c>
    </row>
    <row r="628" s="2" customFormat="1" ht="21.75" customHeight="1">
      <c r="A628" s="39"/>
      <c r="B628" s="40"/>
      <c r="C628" s="258" t="s">
        <v>856</v>
      </c>
      <c r="D628" s="258" t="s">
        <v>495</v>
      </c>
      <c r="E628" s="259" t="s">
        <v>857</v>
      </c>
      <c r="F628" s="260" t="s">
        <v>858</v>
      </c>
      <c r="G628" s="261" t="s">
        <v>464</v>
      </c>
      <c r="H628" s="262">
        <v>662</v>
      </c>
      <c r="I628" s="263"/>
      <c r="J628" s="264">
        <f>ROUND(I628*H628,2)</f>
        <v>0</v>
      </c>
      <c r="K628" s="260" t="s">
        <v>21</v>
      </c>
      <c r="L628" s="265"/>
      <c r="M628" s="266" t="s">
        <v>21</v>
      </c>
      <c r="N628" s="267" t="s">
        <v>44</v>
      </c>
      <c r="O628" s="85"/>
      <c r="P628" s="215">
        <f>O628*H628</f>
        <v>0</v>
      </c>
      <c r="Q628" s="215">
        <v>1</v>
      </c>
      <c r="R628" s="215">
        <f>Q628*H628</f>
        <v>662</v>
      </c>
      <c r="S628" s="215">
        <v>0</v>
      </c>
      <c r="T628" s="216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17" t="s">
        <v>185</v>
      </c>
      <c r="AT628" s="217" t="s">
        <v>495</v>
      </c>
      <c r="AU628" s="217" t="s">
        <v>83</v>
      </c>
      <c r="AY628" s="18" t="s">
        <v>129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8" t="s">
        <v>81</v>
      </c>
      <c r="BK628" s="218">
        <f>ROUND(I628*H628,2)</f>
        <v>0</v>
      </c>
      <c r="BL628" s="18" t="s">
        <v>136</v>
      </c>
      <c r="BM628" s="217" t="s">
        <v>859</v>
      </c>
    </row>
    <row r="629" s="2" customFormat="1">
      <c r="A629" s="39"/>
      <c r="B629" s="40"/>
      <c r="C629" s="41"/>
      <c r="D629" s="219" t="s">
        <v>138</v>
      </c>
      <c r="E629" s="41"/>
      <c r="F629" s="220" t="s">
        <v>858</v>
      </c>
      <c r="G629" s="41"/>
      <c r="H629" s="41"/>
      <c r="I629" s="221"/>
      <c r="J629" s="41"/>
      <c r="K629" s="41"/>
      <c r="L629" s="45"/>
      <c r="M629" s="222"/>
      <c r="N629" s="223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138</v>
      </c>
      <c r="AU629" s="18" t="s">
        <v>83</v>
      </c>
    </row>
    <row r="630" s="13" customFormat="1">
      <c r="A630" s="13"/>
      <c r="B630" s="226"/>
      <c r="C630" s="227"/>
      <c r="D630" s="219" t="s">
        <v>142</v>
      </c>
      <c r="E630" s="228" t="s">
        <v>21</v>
      </c>
      <c r="F630" s="229" t="s">
        <v>860</v>
      </c>
      <c r="G630" s="227"/>
      <c r="H630" s="230">
        <v>662</v>
      </c>
      <c r="I630" s="231"/>
      <c r="J630" s="227"/>
      <c r="K630" s="227"/>
      <c r="L630" s="232"/>
      <c r="M630" s="233"/>
      <c r="N630" s="234"/>
      <c r="O630" s="234"/>
      <c r="P630" s="234"/>
      <c r="Q630" s="234"/>
      <c r="R630" s="234"/>
      <c r="S630" s="234"/>
      <c r="T630" s="23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6" t="s">
        <v>142</v>
      </c>
      <c r="AU630" s="236" t="s">
        <v>83</v>
      </c>
      <c r="AV630" s="13" t="s">
        <v>83</v>
      </c>
      <c r="AW630" s="13" t="s">
        <v>34</v>
      </c>
      <c r="AX630" s="13" t="s">
        <v>73</v>
      </c>
      <c r="AY630" s="236" t="s">
        <v>129</v>
      </c>
    </row>
    <row r="631" s="14" customFormat="1">
      <c r="A631" s="14"/>
      <c r="B631" s="237"/>
      <c r="C631" s="238"/>
      <c r="D631" s="219" t="s">
        <v>142</v>
      </c>
      <c r="E631" s="239" t="s">
        <v>21</v>
      </c>
      <c r="F631" s="240" t="s">
        <v>144</v>
      </c>
      <c r="G631" s="238"/>
      <c r="H631" s="241">
        <v>662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7" t="s">
        <v>142</v>
      </c>
      <c r="AU631" s="247" t="s">
        <v>83</v>
      </c>
      <c r="AV631" s="14" t="s">
        <v>136</v>
      </c>
      <c r="AW631" s="14" t="s">
        <v>34</v>
      </c>
      <c r="AX631" s="14" t="s">
        <v>81</v>
      </c>
      <c r="AY631" s="247" t="s">
        <v>129</v>
      </c>
    </row>
    <row r="632" s="2" customFormat="1" ht="16.5" customHeight="1">
      <c r="A632" s="39"/>
      <c r="B632" s="40"/>
      <c r="C632" s="206" t="s">
        <v>861</v>
      </c>
      <c r="D632" s="206" t="s">
        <v>131</v>
      </c>
      <c r="E632" s="207" t="s">
        <v>862</v>
      </c>
      <c r="F632" s="208" t="s">
        <v>863</v>
      </c>
      <c r="G632" s="209" t="s">
        <v>134</v>
      </c>
      <c r="H632" s="210">
        <v>6913.2039999999997</v>
      </c>
      <c r="I632" s="211"/>
      <c r="J632" s="212">
        <f>ROUND(I632*H632,2)</f>
        <v>0</v>
      </c>
      <c r="K632" s="208" t="s">
        <v>135</v>
      </c>
      <c r="L632" s="45"/>
      <c r="M632" s="213" t="s">
        <v>21</v>
      </c>
      <c r="N632" s="214" t="s">
        <v>44</v>
      </c>
      <c r="O632" s="85"/>
      <c r="P632" s="215">
        <f>O632*H632</f>
        <v>0</v>
      </c>
      <c r="Q632" s="215">
        <v>0</v>
      </c>
      <c r="R632" s="215">
        <f>Q632*H632</f>
        <v>0</v>
      </c>
      <c r="S632" s="215">
        <v>0</v>
      </c>
      <c r="T632" s="216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7" t="s">
        <v>136</v>
      </c>
      <c r="AT632" s="217" t="s">
        <v>131</v>
      </c>
      <c r="AU632" s="217" t="s">
        <v>83</v>
      </c>
      <c r="AY632" s="18" t="s">
        <v>129</v>
      </c>
      <c r="BE632" s="218">
        <f>IF(N632="základní",J632,0)</f>
        <v>0</v>
      </c>
      <c r="BF632" s="218">
        <f>IF(N632="snížená",J632,0)</f>
        <v>0</v>
      </c>
      <c r="BG632" s="218">
        <f>IF(N632="zákl. přenesená",J632,0)</f>
        <v>0</v>
      </c>
      <c r="BH632" s="218">
        <f>IF(N632="sníž. přenesená",J632,0)</f>
        <v>0</v>
      </c>
      <c r="BI632" s="218">
        <f>IF(N632="nulová",J632,0)</f>
        <v>0</v>
      </c>
      <c r="BJ632" s="18" t="s">
        <v>81</v>
      </c>
      <c r="BK632" s="218">
        <f>ROUND(I632*H632,2)</f>
        <v>0</v>
      </c>
      <c r="BL632" s="18" t="s">
        <v>136</v>
      </c>
      <c r="BM632" s="217" t="s">
        <v>864</v>
      </c>
    </row>
    <row r="633" s="2" customFormat="1">
      <c r="A633" s="39"/>
      <c r="B633" s="40"/>
      <c r="C633" s="41"/>
      <c r="D633" s="219" t="s">
        <v>138</v>
      </c>
      <c r="E633" s="41"/>
      <c r="F633" s="220" t="s">
        <v>865</v>
      </c>
      <c r="G633" s="41"/>
      <c r="H633" s="41"/>
      <c r="I633" s="221"/>
      <c r="J633" s="41"/>
      <c r="K633" s="41"/>
      <c r="L633" s="45"/>
      <c r="M633" s="222"/>
      <c r="N633" s="223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138</v>
      </c>
      <c r="AU633" s="18" t="s">
        <v>83</v>
      </c>
    </row>
    <row r="634" s="2" customFormat="1">
      <c r="A634" s="39"/>
      <c r="B634" s="40"/>
      <c r="C634" s="41"/>
      <c r="D634" s="224" t="s">
        <v>140</v>
      </c>
      <c r="E634" s="41"/>
      <c r="F634" s="225" t="s">
        <v>866</v>
      </c>
      <c r="G634" s="41"/>
      <c r="H634" s="41"/>
      <c r="I634" s="221"/>
      <c r="J634" s="41"/>
      <c r="K634" s="41"/>
      <c r="L634" s="45"/>
      <c r="M634" s="222"/>
      <c r="N634" s="223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140</v>
      </c>
      <c r="AU634" s="18" t="s">
        <v>83</v>
      </c>
    </row>
    <row r="635" s="13" customFormat="1">
      <c r="A635" s="13"/>
      <c r="B635" s="226"/>
      <c r="C635" s="227"/>
      <c r="D635" s="219" t="s">
        <v>142</v>
      </c>
      <c r="E635" s="228" t="s">
        <v>21</v>
      </c>
      <c r="F635" s="229" t="s">
        <v>833</v>
      </c>
      <c r="G635" s="227"/>
      <c r="H635" s="230">
        <v>6913.2039999999997</v>
      </c>
      <c r="I635" s="231"/>
      <c r="J635" s="227"/>
      <c r="K635" s="227"/>
      <c r="L635" s="232"/>
      <c r="M635" s="233"/>
      <c r="N635" s="234"/>
      <c r="O635" s="234"/>
      <c r="P635" s="234"/>
      <c r="Q635" s="234"/>
      <c r="R635" s="234"/>
      <c r="S635" s="234"/>
      <c r="T635" s="23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6" t="s">
        <v>142</v>
      </c>
      <c r="AU635" s="236" t="s">
        <v>83</v>
      </c>
      <c r="AV635" s="13" t="s">
        <v>83</v>
      </c>
      <c r="AW635" s="13" t="s">
        <v>34</v>
      </c>
      <c r="AX635" s="13" t="s">
        <v>81</v>
      </c>
      <c r="AY635" s="236" t="s">
        <v>129</v>
      </c>
    </row>
    <row r="636" s="2" customFormat="1" ht="16.5" customHeight="1">
      <c r="A636" s="39"/>
      <c r="B636" s="40"/>
      <c r="C636" s="206" t="s">
        <v>867</v>
      </c>
      <c r="D636" s="206" t="s">
        <v>131</v>
      </c>
      <c r="E636" s="207" t="s">
        <v>868</v>
      </c>
      <c r="F636" s="208" t="s">
        <v>869</v>
      </c>
      <c r="G636" s="209" t="s">
        <v>134</v>
      </c>
      <c r="H636" s="210">
        <v>6847.6760000000004</v>
      </c>
      <c r="I636" s="211"/>
      <c r="J636" s="212">
        <f>ROUND(I636*H636,2)</f>
        <v>0</v>
      </c>
      <c r="K636" s="208" t="s">
        <v>135</v>
      </c>
      <c r="L636" s="45"/>
      <c r="M636" s="213" t="s">
        <v>21</v>
      </c>
      <c r="N636" s="214" t="s">
        <v>44</v>
      </c>
      <c r="O636" s="85"/>
      <c r="P636" s="215">
        <f>O636*H636</f>
        <v>0</v>
      </c>
      <c r="Q636" s="215">
        <v>0</v>
      </c>
      <c r="R636" s="215">
        <f>Q636*H636</f>
        <v>0</v>
      </c>
      <c r="S636" s="215">
        <v>0</v>
      </c>
      <c r="T636" s="216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7" t="s">
        <v>136</v>
      </c>
      <c r="AT636" s="217" t="s">
        <v>131</v>
      </c>
      <c r="AU636" s="217" t="s">
        <v>83</v>
      </c>
      <c r="AY636" s="18" t="s">
        <v>129</v>
      </c>
      <c r="BE636" s="218">
        <f>IF(N636="základní",J636,0)</f>
        <v>0</v>
      </c>
      <c r="BF636" s="218">
        <f>IF(N636="snížená",J636,0)</f>
        <v>0</v>
      </c>
      <c r="BG636" s="218">
        <f>IF(N636="zákl. přenesená",J636,0)</f>
        <v>0</v>
      </c>
      <c r="BH636" s="218">
        <f>IF(N636="sníž. přenesená",J636,0)</f>
        <v>0</v>
      </c>
      <c r="BI636" s="218">
        <f>IF(N636="nulová",J636,0)</f>
        <v>0</v>
      </c>
      <c r="BJ636" s="18" t="s">
        <v>81</v>
      </c>
      <c r="BK636" s="218">
        <f>ROUND(I636*H636,2)</f>
        <v>0</v>
      </c>
      <c r="BL636" s="18" t="s">
        <v>136</v>
      </c>
      <c r="BM636" s="217" t="s">
        <v>870</v>
      </c>
    </row>
    <row r="637" s="2" customFormat="1">
      <c r="A637" s="39"/>
      <c r="B637" s="40"/>
      <c r="C637" s="41"/>
      <c r="D637" s="219" t="s">
        <v>138</v>
      </c>
      <c r="E637" s="41"/>
      <c r="F637" s="220" t="s">
        <v>871</v>
      </c>
      <c r="G637" s="41"/>
      <c r="H637" s="41"/>
      <c r="I637" s="221"/>
      <c r="J637" s="41"/>
      <c r="K637" s="41"/>
      <c r="L637" s="45"/>
      <c r="M637" s="222"/>
      <c r="N637" s="223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138</v>
      </c>
      <c r="AU637" s="18" t="s">
        <v>83</v>
      </c>
    </row>
    <row r="638" s="2" customFormat="1">
      <c r="A638" s="39"/>
      <c r="B638" s="40"/>
      <c r="C638" s="41"/>
      <c r="D638" s="224" t="s">
        <v>140</v>
      </c>
      <c r="E638" s="41"/>
      <c r="F638" s="225" t="s">
        <v>872</v>
      </c>
      <c r="G638" s="41"/>
      <c r="H638" s="41"/>
      <c r="I638" s="221"/>
      <c r="J638" s="41"/>
      <c r="K638" s="41"/>
      <c r="L638" s="45"/>
      <c r="M638" s="222"/>
      <c r="N638" s="223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140</v>
      </c>
      <c r="AU638" s="18" t="s">
        <v>83</v>
      </c>
    </row>
    <row r="639" s="13" customFormat="1">
      <c r="A639" s="13"/>
      <c r="B639" s="226"/>
      <c r="C639" s="227"/>
      <c r="D639" s="219" t="s">
        <v>142</v>
      </c>
      <c r="E639" s="228" t="s">
        <v>21</v>
      </c>
      <c r="F639" s="229" t="s">
        <v>873</v>
      </c>
      <c r="G639" s="227"/>
      <c r="H639" s="230">
        <v>6847.6760000000004</v>
      </c>
      <c r="I639" s="231"/>
      <c r="J639" s="227"/>
      <c r="K639" s="227"/>
      <c r="L639" s="232"/>
      <c r="M639" s="233"/>
      <c r="N639" s="234"/>
      <c r="O639" s="234"/>
      <c r="P639" s="234"/>
      <c r="Q639" s="234"/>
      <c r="R639" s="234"/>
      <c r="S639" s="234"/>
      <c r="T639" s="23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6" t="s">
        <v>142</v>
      </c>
      <c r="AU639" s="236" t="s">
        <v>83</v>
      </c>
      <c r="AV639" s="13" t="s">
        <v>83</v>
      </c>
      <c r="AW639" s="13" t="s">
        <v>34</v>
      </c>
      <c r="AX639" s="13" t="s">
        <v>81</v>
      </c>
      <c r="AY639" s="236" t="s">
        <v>129</v>
      </c>
    </row>
    <row r="640" s="2" customFormat="1" ht="21.75" customHeight="1">
      <c r="A640" s="39"/>
      <c r="B640" s="40"/>
      <c r="C640" s="206" t="s">
        <v>874</v>
      </c>
      <c r="D640" s="206" t="s">
        <v>131</v>
      </c>
      <c r="E640" s="207" t="s">
        <v>875</v>
      </c>
      <c r="F640" s="208" t="s">
        <v>876</v>
      </c>
      <c r="G640" s="209" t="s">
        <v>134</v>
      </c>
      <c r="H640" s="210">
        <v>6552.8000000000002</v>
      </c>
      <c r="I640" s="211"/>
      <c r="J640" s="212">
        <f>ROUND(I640*H640,2)</f>
        <v>0</v>
      </c>
      <c r="K640" s="208" t="s">
        <v>135</v>
      </c>
      <c r="L640" s="45"/>
      <c r="M640" s="213" t="s">
        <v>21</v>
      </c>
      <c r="N640" s="214" t="s">
        <v>44</v>
      </c>
      <c r="O640" s="85"/>
      <c r="P640" s="215">
        <f>O640*H640</f>
        <v>0</v>
      </c>
      <c r="Q640" s="215">
        <v>0</v>
      </c>
      <c r="R640" s="215">
        <f>Q640*H640</f>
        <v>0</v>
      </c>
      <c r="S640" s="215">
        <v>0</v>
      </c>
      <c r="T640" s="216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17" t="s">
        <v>136</v>
      </c>
      <c r="AT640" s="217" t="s">
        <v>131</v>
      </c>
      <c r="AU640" s="217" t="s">
        <v>83</v>
      </c>
      <c r="AY640" s="18" t="s">
        <v>129</v>
      </c>
      <c r="BE640" s="218">
        <f>IF(N640="základní",J640,0)</f>
        <v>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8" t="s">
        <v>81</v>
      </c>
      <c r="BK640" s="218">
        <f>ROUND(I640*H640,2)</f>
        <v>0</v>
      </c>
      <c r="BL640" s="18" t="s">
        <v>136</v>
      </c>
      <c r="BM640" s="217" t="s">
        <v>877</v>
      </c>
    </row>
    <row r="641" s="2" customFormat="1">
      <c r="A641" s="39"/>
      <c r="B641" s="40"/>
      <c r="C641" s="41"/>
      <c r="D641" s="219" t="s">
        <v>138</v>
      </c>
      <c r="E641" s="41"/>
      <c r="F641" s="220" t="s">
        <v>878</v>
      </c>
      <c r="G641" s="41"/>
      <c r="H641" s="41"/>
      <c r="I641" s="221"/>
      <c r="J641" s="41"/>
      <c r="K641" s="41"/>
      <c r="L641" s="45"/>
      <c r="M641" s="222"/>
      <c r="N641" s="223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138</v>
      </c>
      <c r="AU641" s="18" t="s">
        <v>83</v>
      </c>
    </row>
    <row r="642" s="2" customFormat="1">
      <c r="A642" s="39"/>
      <c r="B642" s="40"/>
      <c r="C642" s="41"/>
      <c r="D642" s="224" t="s">
        <v>140</v>
      </c>
      <c r="E642" s="41"/>
      <c r="F642" s="225" t="s">
        <v>879</v>
      </c>
      <c r="G642" s="41"/>
      <c r="H642" s="41"/>
      <c r="I642" s="221"/>
      <c r="J642" s="41"/>
      <c r="K642" s="41"/>
      <c r="L642" s="45"/>
      <c r="M642" s="222"/>
      <c r="N642" s="223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140</v>
      </c>
      <c r="AU642" s="18" t="s">
        <v>83</v>
      </c>
    </row>
    <row r="643" s="13" customFormat="1">
      <c r="A643" s="13"/>
      <c r="B643" s="226"/>
      <c r="C643" s="227"/>
      <c r="D643" s="219" t="s">
        <v>142</v>
      </c>
      <c r="E643" s="228" t="s">
        <v>21</v>
      </c>
      <c r="F643" s="229" t="s">
        <v>880</v>
      </c>
      <c r="G643" s="227"/>
      <c r="H643" s="230">
        <v>406.39999999999998</v>
      </c>
      <c r="I643" s="231"/>
      <c r="J643" s="227"/>
      <c r="K643" s="227"/>
      <c r="L643" s="232"/>
      <c r="M643" s="233"/>
      <c r="N643" s="234"/>
      <c r="O643" s="234"/>
      <c r="P643" s="234"/>
      <c r="Q643" s="234"/>
      <c r="R643" s="234"/>
      <c r="S643" s="234"/>
      <c r="T643" s="235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6" t="s">
        <v>142</v>
      </c>
      <c r="AU643" s="236" t="s">
        <v>83</v>
      </c>
      <c r="AV643" s="13" t="s">
        <v>83</v>
      </c>
      <c r="AW643" s="13" t="s">
        <v>34</v>
      </c>
      <c r="AX643" s="13" t="s">
        <v>73</v>
      </c>
      <c r="AY643" s="236" t="s">
        <v>129</v>
      </c>
    </row>
    <row r="644" s="15" customFormat="1">
      <c r="A644" s="15"/>
      <c r="B644" s="248"/>
      <c r="C644" s="249"/>
      <c r="D644" s="219" t="s">
        <v>142</v>
      </c>
      <c r="E644" s="250" t="s">
        <v>21</v>
      </c>
      <c r="F644" s="251" t="s">
        <v>881</v>
      </c>
      <c r="G644" s="249"/>
      <c r="H644" s="250" t="s">
        <v>21</v>
      </c>
      <c r="I644" s="252"/>
      <c r="J644" s="249"/>
      <c r="K644" s="249"/>
      <c r="L644" s="253"/>
      <c r="M644" s="254"/>
      <c r="N644" s="255"/>
      <c r="O644" s="255"/>
      <c r="P644" s="255"/>
      <c r="Q644" s="255"/>
      <c r="R644" s="255"/>
      <c r="S644" s="255"/>
      <c r="T644" s="256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7" t="s">
        <v>142</v>
      </c>
      <c r="AU644" s="257" t="s">
        <v>83</v>
      </c>
      <c r="AV644" s="15" t="s">
        <v>81</v>
      </c>
      <c r="AW644" s="15" t="s">
        <v>34</v>
      </c>
      <c r="AX644" s="15" t="s">
        <v>73</v>
      </c>
      <c r="AY644" s="257" t="s">
        <v>129</v>
      </c>
    </row>
    <row r="645" s="13" customFormat="1">
      <c r="A645" s="13"/>
      <c r="B645" s="226"/>
      <c r="C645" s="227"/>
      <c r="D645" s="219" t="s">
        <v>142</v>
      </c>
      <c r="E645" s="228" t="s">
        <v>21</v>
      </c>
      <c r="F645" s="229" t="s">
        <v>882</v>
      </c>
      <c r="G645" s="227"/>
      <c r="H645" s="230">
        <v>5512.5</v>
      </c>
      <c r="I645" s="231"/>
      <c r="J645" s="227"/>
      <c r="K645" s="227"/>
      <c r="L645" s="232"/>
      <c r="M645" s="233"/>
      <c r="N645" s="234"/>
      <c r="O645" s="234"/>
      <c r="P645" s="234"/>
      <c r="Q645" s="234"/>
      <c r="R645" s="234"/>
      <c r="S645" s="234"/>
      <c r="T645" s="235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6" t="s">
        <v>142</v>
      </c>
      <c r="AU645" s="236" t="s">
        <v>83</v>
      </c>
      <c r="AV645" s="13" t="s">
        <v>83</v>
      </c>
      <c r="AW645" s="13" t="s">
        <v>34</v>
      </c>
      <c r="AX645" s="13" t="s">
        <v>73</v>
      </c>
      <c r="AY645" s="236" t="s">
        <v>129</v>
      </c>
    </row>
    <row r="646" s="13" customFormat="1">
      <c r="A646" s="13"/>
      <c r="B646" s="226"/>
      <c r="C646" s="227"/>
      <c r="D646" s="219" t="s">
        <v>142</v>
      </c>
      <c r="E646" s="228" t="s">
        <v>21</v>
      </c>
      <c r="F646" s="229" t="s">
        <v>883</v>
      </c>
      <c r="G646" s="227"/>
      <c r="H646" s="230">
        <v>7.9000000000000004</v>
      </c>
      <c r="I646" s="231"/>
      <c r="J646" s="227"/>
      <c r="K646" s="227"/>
      <c r="L646" s="232"/>
      <c r="M646" s="233"/>
      <c r="N646" s="234"/>
      <c r="O646" s="234"/>
      <c r="P646" s="234"/>
      <c r="Q646" s="234"/>
      <c r="R646" s="234"/>
      <c r="S646" s="234"/>
      <c r="T646" s="235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6" t="s">
        <v>142</v>
      </c>
      <c r="AU646" s="236" t="s">
        <v>83</v>
      </c>
      <c r="AV646" s="13" t="s">
        <v>83</v>
      </c>
      <c r="AW646" s="13" t="s">
        <v>34</v>
      </c>
      <c r="AX646" s="13" t="s">
        <v>73</v>
      </c>
      <c r="AY646" s="236" t="s">
        <v>129</v>
      </c>
    </row>
    <row r="647" s="13" customFormat="1">
      <c r="A647" s="13"/>
      <c r="B647" s="226"/>
      <c r="C647" s="227"/>
      <c r="D647" s="219" t="s">
        <v>142</v>
      </c>
      <c r="E647" s="228" t="s">
        <v>21</v>
      </c>
      <c r="F647" s="229" t="s">
        <v>884</v>
      </c>
      <c r="G647" s="227"/>
      <c r="H647" s="230">
        <v>50</v>
      </c>
      <c r="I647" s="231"/>
      <c r="J647" s="227"/>
      <c r="K647" s="227"/>
      <c r="L647" s="232"/>
      <c r="M647" s="233"/>
      <c r="N647" s="234"/>
      <c r="O647" s="234"/>
      <c r="P647" s="234"/>
      <c r="Q647" s="234"/>
      <c r="R647" s="234"/>
      <c r="S647" s="234"/>
      <c r="T647" s="235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6" t="s">
        <v>142</v>
      </c>
      <c r="AU647" s="236" t="s">
        <v>83</v>
      </c>
      <c r="AV647" s="13" t="s">
        <v>83</v>
      </c>
      <c r="AW647" s="13" t="s">
        <v>34</v>
      </c>
      <c r="AX647" s="13" t="s">
        <v>73</v>
      </c>
      <c r="AY647" s="236" t="s">
        <v>129</v>
      </c>
    </row>
    <row r="648" s="13" customFormat="1">
      <c r="A648" s="13"/>
      <c r="B648" s="226"/>
      <c r="C648" s="227"/>
      <c r="D648" s="219" t="s">
        <v>142</v>
      </c>
      <c r="E648" s="228" t="s">
        <v>21</v>
      </c>
      <c r="F648" s="229" t="s">
        <v>885</v>
      </c>
      <c r="G648" s="227"/>
      <c r="H648" s="230">
        <v>86</v>
      </c>
      <c r="I648" s="231"/>
      <c r="J648" s="227"/>
      <c r="K648" s="227"/>
      <c r="L648" s="232"/>
      <c r="M648" s="233"/>
      <c r="N648" s="234"/>
      <c r="O648" s="234"/>
      <c r="P648" s="234"/>
      <c r="Q648" s="234"/>
      <c r="R648" s="234"/>
      <c r="S648" s="234"/>
      <c r="T648" s="23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6" t="s">
        <v>142</v>
      </c>
      <c r="AU648" s="236" t="s">
        <v>83</v>
      </c>
      <c r="AV648" s="13" t="s">
        <v>83</v>
      </c>
      <c r="AW648" s="13" t="s">
        <v>34</v>
      </c>
      <c r="AX648" s="13" t="s">
        <v>73</v>
      </c>
      <c r="AY648" s="236" t="s">
        <v>129</v>
      </c>
    </row>
    <row r="649" s="13" customFormat="1">
      <c r="A649" s="13"/>
      <c r="B649" s="226"/>
      <c r="C649" s="227"/>
      <c r="D649" s="219" t="s">
        <v>142</v>
      </c>
      <c r="E649" s="228" t="s">
        <v>21</v>
      </c>
      <c r="F649" s="229" t="s">
        <v>886</v>
      </c>
      <c r="G649" s="227"/>
      <c r="H649" s="230">
        <v>98</v>
      </c>
      <c r="I649" s="231"/>
      <c r="J649" s="227"/>
      <c r="K649" s="227"/>
      <c r="L649" s="232"/>
      <c r="M649" s="233"/>
      <c r="N649" s="234"/>
      <c r="O649" s="234"/>
      <c r="P649" s="234"/>
      <c r="Q649" s="234"/>
      <c r="R649" s="234"/>
      <c r="S649" s="234"/>
      <c r="T649" s="23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6" t="s">
        <v>142</v>
      </c>
      <c r="AU649" s="236" t="s">
        <v>83</v>
      </c>
      <c r="AV649" s="13" t="s">
        <v>83</v>
      </c>
      <c r="AW649" s="13" t="s">
        <v>34</v>
      </c>
      <c r="AX649" s="13" t="s">
        <v>73</v>
      </c>
      <c r="AY649" s="236" t="s">
        <v>129</v>
      </c>
    </row>
    <row r="650" s="13" customFormat="1">
      <c r="A650" s="13"/>
      <c r="B650" s="226"/>
      <c r="C650" s="227"/>
      <c r="D650" s="219" t="s">
        <v>142</v>
      </c>
      <c r="E650" s="228" t="s">
        <v>21</v>
      </c>
      <c r="F650" s="229" t="s">
        <v>887</v>
      </c>
      <c r="G650" s="227"/>
      <c r="H650" s="230">
        <v>125</v>
      </c>
      <c r="I650" s="231"/>
      <c r="J650" s="227"/>
      <c r="K650" s="227"/>
      <c r="L650" s="232"/>
      <c r="M650" s="233"/>
      <c r="N650" s="234"/>
      <c r="O650" s="234"/>
      <c r="P650" s="234"/>
      <c r="Q650" s="234"/>
      <c r="R650" s="234"/>
      <c r="S650" s="234"/>
      <c r="T650" s="23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6" t="s">
        <v>142</v>
      </c>
      <c r="AU650" s="236" t="s">
        <v>83</v>
      </c>
      <c r="AV650" s="13" t="s">
        <v>83</v>
      </c>
      <c r="AW650" s="13" t="s">
        <v>34</v>
      </c>
      <c r="AX650" s="13" t="s">
        <v>73</v>
      </c>
      <c r="AY650" s="236" t="s">
        <v>129</v>
      </c>
    </row>
    <row r="651" s="13" customFormat="1">
      <c r="A651" s="13"/>
      <c r="B651" s="226"/>
      <c r="C651" s="227"/>
      <c r="D651" s="219" t="s">
        <v>142</v>
      </c>
      <c r="E651" s="228" t="s">
        <v>21</v>
      </c>
      <c r="F651" s="229" t="s">
        <v>888</v>
      </c>
      <c r="G651" s="227"/>
      <c r="H651" s="230">
        <v>112</v>
      </c>
      <c r="I651" s="231"/>
      <c r="J651" s="227"/>
      <c r="K651" s="227"/>
      <c r="L651" s="232"/>
      <c r="M651" s="233"/>
      <c r="N651" s="234"/>
      <c r="O651" s="234"/>
      <c r="P651" s="234"/>
      <c r="Q651" s="234"/>
      <c r="R651" s="234"/>
      <c r="S651" s="234"/>
      <c r="T651" s="23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6" t="s">
        <v>142</v>
      </c>
      <c r="AU651" s="236" t="s">
        <v>83</v>
      </c>
      <c r="AV651" s="13" t="s">
        <v>83</v>
      </c>
      <c r="AW651" s="13" t="s">
        <v>34</v>
      </c>
      <c r="AX651" s="13" t="s">
        <v>73</v>
      </c>
      <c r="AY651" s="236" t="s">
        <v>129</v>
      </c>
    </row>
    <row r="652" s="13" customFormat="1">
      <c r="A652" s="13"/>
      <c r="B652" s="226"/>
      <c r="C652" s="227"/>
      <c r="D652" s="219" t="s">
        <v>142</v>
      </c>
      <c r="E652" s="228" t="s">
        <v>21</v>
      </c>
      <c r="F652" s="229" t="s">
        <v>889</v>
      </c>
      <c r="G652" s="227"/>
      <c r="H652" s="230">
        <v>12</v>
      </c>
      <c r="I652" s="231"/>
      <c r="J652" s="227"/>
      <c r="K652" s="227"/>
      <c r="L652" s="232"/>
      <c r="M652" s="233"/>
      <c r="N652" s="234"/>
      <c r="O652" s="234"/>
      <c r="P652" s="234"/>
      <c r="Q652" s="234"/>
      <c r="R652" s="234"/>
      <c r="S652" s="234"/>
      <c r="T652" s="23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6" t="s">
        <v>142</v>
      </c>
      <c r="AU652" s="236" t="s">
        <v>83</v>
      </c>
      <c r="AV652" s="13" t="s">
        <v>83</v>
      </c>
      <c r="AW652" s="13" t="s">
        <v>34</v>
      </c>
      <c r="AX652" s="13" t="s">
        <v>73</v>
      </c>
      <c r="AY652" s="236" t="s">
        <v>129</v>
      </c>
    </row>
    <row r="653" s="13" customFormat="1">
      <c r="A653" s="13"/>
      <c r="B653" s="226"/>
      <c r="C653" s="227"/>
      <c r="D653" s="219" t="s">
        <v>142</v>
      </c>
      <c r="E653" s="228" t="s">
        <v>21</v>
      </c>
      <c r="F653" s="229" t="s">
        <v>890</v>
      </c>
      <c r="G653" s="227"/>
      <c r="H653" s="230">
        <v>12</v>
      </c>
      <c r="I653" s="231"/>
      <c r="J653" s="227"/>
      <c r="K653" s="227"/>
      <c r="L653" s="232"/>
      <c r="M653" s="233"/>
      <c r="N653" s="234"/>
      <c r="O653" s="234"/>
      <c r="P653" s="234"/>
      <c r="Q653" s="234"/>
      <c r="R653" s="234"/>
      <c r="S653" s="234"/>
      <c r="T653" s="23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6" t="s">
        <v>142</v>
      </c>
      <c r="AU653" s="236" t="s">
        <v>83</v>
      </c>
      <c r="AV653" s="13" t="s">
        <v>83</v>
      </c>
      <c r="AW653" s="13" t="s">
        <v>34</v>
      </c>
      <c r="AX653" s="13" t="s">
        <v>73</v>
      </c>
      <c r="AY653" s="236" t="s">
        <v>129</v>
      </c>
    </row>
    <row r="654" s="13" customFormat="1">
      <c r="A654" s="13"/>
      <c r="B654" s="226"/>
      <c r="C654" s="227"/>
      <c r="D654" s="219" t="s">
        <v>142</v>
      </c>
      <c r="E654" s="228" t="s">
        <v>21</v>
      </c>
      <c r="F654" s="229" t="s">
        <v>891</v>
      </c>
      <c r="G654" s="227"/>
      <c r="H654" s="230">
        <v>12</v>
      </c>
      <c r="I654" s="231"/>
      <c r="J654" s="227"/>
      <c r="K654" s="227"/>
      <c r="L654" s="232"/>
      <c r="M654" s="233"/>
      <c r="N654" s="234"/>
      <c r="O654" s="234"/>
      <c r="P654" s="234"/>
      <c r="Q654" s="234"/>
      <c r="R654" s="234"/>
      <c r="S654" s="234"/>
      <c r="T654" s="23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6" t="s">
        <v>142</v>
      </c>
      <c r="AU654" s="236" t="s">
        <v>83</v>
      </c>
      <c r="AV654" s="13" t="s">
        <v>83</v>
      </c>
      <c r="AW654" s="13" t="s">
        <v>34</v>
      </c>
      <c r="AX654" s="13" t="s">
        <v>73</v>
      </c>
      <c r="AY654" s="236" t="s">
        <v>129</v>
      </c>
    </row>
    <row r="655" s="13" customFormat="1">
      <c r="A655" s="13"/>
      <c r="B655" s="226"/>
      <c r="C655" s="227"/>
      <c r="D655" s="219" t="s">
        <v>142</v>
      </c>
      <c r="E655" s="228" t="s">
        <v>21</v>
      </c>
      <c r="F655" s="229" t="s">
        <v>892</v>
      </c>
      <c r="G655" s="227"/>
      <c r="H655" s="230">
        <v>12</v>
      </c>
      <c r="I655" s="231"/>
      <c r="J655" s="227"/>
      <c r="K655" s="227"/>
      <c r="L655" s="232"/>
      <c r="M655" s="233"/>
      <c r="N655" s="234"/>
      <c r="O655" s="234"/>
      <c r="P655" s="234"/>
      <c r="Q655" s="234"/>
      <c r="R655" s="234"/>
      <c r="S655" s="234"/>
      <c r="T655" s="235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6" t="s">
        <v>142</v>
      </c>
      <c r="AU655" s="236" t="s">
        <v>83</v>
      </c>
      <c r="AV655" s="13" t="s">
        <v>83</v>
      </c>
      <c r="AW655" s="13" t="s">
        <v>34</v>
      </c>
      <c r="AX655" s="13" t="s">
        <v>73</v>
      </c>
      <c r="AY655" s="236" t="s">
        <v>129</v>
      </c>
    </row>
    <row r="656" s="13" customFormat="1">
      <c r="A656" s="13"/>
      <c r="B656" s="226"/>
      <c r="C656" s="227"/>
      <c r="D656" s="219" t="s">
        <v>142</v>
      </c>
      <c r="E656" s="228" t="s">
        <v>21</v>
      </c>
      <c r="F656" s="229" t="s">
        <v>893</v>
      </c>
      <c r="G656" s="227"/>
      <c r="H656" s="230">
        <v>12</v>
      </c>
      <c r="I656" s="231"/>
      <c r="J656" s="227"/>
      <c r="K656" s="227"/>
      <c r="L656" s="232"/>
      <c r="M656" s="233"/>
      <c r="N656" s="234"/>
      <c r="O656" s="234"/>
      <c r="P656" s="234"/>
      <c r="Q656" s="234"/>
      <c r="R656" s="234"/>
      <c r="S656" s="234"/>
      <c r="T656" s="235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6" t="s">
        <v>142</v>
      </c>
      <c r="AU656" s="236" t="s">
        <v>83</v>
      </c>
      <c r="AV656" s="13" t="s">
        <v>83</v>
      </c>
      <c r="AW656" s="13" t="s">
        <v>34</v>
      </c>
      <c r="AX656" s="13" t="s">
        <v>73</v>
      </c>
      <c r="AY656" s="236" t="s">
        <v>129</v>
      </c>
    </row>
    <row r="657" s="13" customFormat="1">
      <c r="A657" s="13"/>
      <c r="B657" s="226"/>
      <c r="C657" s="227"/>
      <c r="D657" s="219" t="s">
        <v>142</v>
      </c>
      <c r="E657" s="228" t="s">
        <v>21</v>
      </c>
      <c r="F657" s="229" t="s">
        <v>894</v>
      </c>
      <c r="G657" s="227"/>
      <c r="H657" s="230">
        <v>83</v>
      </c>
      <c r="I657" s="231"/>
      <c r="J657" s="227"/>
      <c r="K657" s="227"/>
      <c r="L657" s="232"/>
      <c r="M657" s="233"/>
      <c r="N657" s="234"/>
      <c r="O657" s="234"/>
      <c r="P657" s="234"/>
      <c r="Q657" s="234"/>
      <c r="R657" s="234"/>
      <c r="S657" s="234"/>
      <c r="T657" s="235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6" t="s">
        <v>142</v>
      </c>
      <c r="AU657" s="236" t="s">
        <v>83</v>
      </c>
      <c r="AV657" s="13" t="s">
        <v>83</v>
      </c>
      <c r="AW657" s="13" t="s">
        <v>34</v>
      </c>
      <c r="AX657" s="13" t="s">
        <v>73</v>
      </c>
      <c r="AY657" s="236" t="s">
        <v>129</v>
      </c>
    </row>
    <row r="658" s="13" customFormat="1">
      <c r="A658" s="13"/>
      <c r="B658" s="226"/>
      <c r="C658" s="227"/>
      <c r="D658" s="219" t="s">
        <v>142</v>
      </c>
      <c r="E658" s="228" t="s">
        <v>21</v>
      </c>
      <c r="F658" s="229" t="s">
        <v>895</v>
      </c>
      <c r="G658" s="227"/>
      <c r="H658" s="230">
        <v>12</v>
      </c>
      <c r="I658" s="231"/>
      <c r="J658" s="227"/>
      <c r="K658" s="227"/>
      <c r="L658" s="232"/>
      <c r="M658" s="233"/>
      <c r="N658" s="234"/>
      <c r="O658" s="234"/>
      <c r="P658" s="234"/>
      <c r="Q658" s="234"/>
      <c r="R658" s="234"/>
      <c r="S658" s="234"/>
      <c r="T658" s="23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6" t="s">
        <v>142</v>
      </c>
      <c r="AU658" s="236" t="s">
        <v>83</v>
      </c>
      <c r="AV658" s="13" t="s">
        <v>83</v>
      </c>
      <c r="AW658" s="13" t="s">
        <v>34</v>
      </c>
      <c r="AX658" s="13" t="s">
        <v>73</v>
      </c>
      <c r="AY658" s="236" t="s">
        <v>129</v>
      </c>
    </row>
    <row r="659" s="14" customFormat="1">
      <c r="A659" s="14"/>
      <c r="B659" s="237"/>
      <c r="C659" s="238"/>
      <c r="D659" s="219" t="s">
        <v>142</v>
      </c>
      <c r="E659" s="239" t="s">
        <v>92</v>
      </c>
      <c r="F659" s="240" t="s">
        <v>144</v>
      </c>
      <c r="G659" s="238"/>
      <c r="H659" s="241">
        <v>6552.8000000000002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7" t="s">
        <v>142</v>
      </c>
      <c r="AU659" s="247" t="s">
        <v>83</v>
      </c>
      <c r="AV659" s="14" t="s">
        <v>136</v>
      </c>
      <c r="AW659" s="14" t="s">
        <v>34</v>
      </c>
      <c r="AX659" s="14" t="s">
        <v>81</v>
      </c>
      <c r="AY659" s="247" t="s">
        <v>129</v>
      </c>
    </row>
    <row r="660" s="2" customFormat="1" ht="16.5" customHeight="1">
      <c r="A660" s="39"/>
      <c r="B660" s="40"/>
      <c r="C660" s="206" t="s">
        <v>896</v>
      </c>
      <c r="D660" s="206" t="s">
        <v>131</v>
      </c>
      <c r="E660" s="207" t="s">
        <v>897</v>
      </c>
      <c r="F660" s="208" t="s">
        <v>898</v>
      </c>
      <c r="G660" s="209" t="s">
        <v>134</v>
      </c>
      <c r="H660" s="210">
        <v>6</v>
      </c>
      <c r="I660" s="211"/>
      <c r="J660" s="212">
        <f>ROUND(I660*H660,2)</f>
        <v>0</v>
      </c>
      <c r="K660" s="208" t="s">
        <v>135</v>
      </c>
      <c r="L660" s="45"/>
      <c r="M660" s="213" t="s">
        <v>21</v>
      </c>
      <c r="N660" s="214" t="s">
        <v>44</v>
      </c>
      <c r="O660" s="85"/>
      <c r="P660" s="215">
        <f>O660*H660</f>
        <v>0</v>
      </c>
      <c r="Q660" s="215">
        <v>0.084250000000000005</v>
      </c>
      <c r="R660" s="215">
        <f>Q660*H660</f>
        <v>0.50550000000000006</v>
      </c>
      <c r="S660" s="215">
        <v>0</v>
      </c>
      <c r="T660" s="216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17" t="s">
        <v>136</v>
      </c>
      <c r="AT660" s="217" t="s">
        <v>131</v>
      </c>
      <c r="AU660" s="217" t="s">
        <v>83</v>
      </c>
      <c r="AY660" s="18" t="s">
        <v>129</v>
      </c>
      <c r="BE660" s="218">
        <f>IF(N660="základní",J660,0)</f>
        <v>0</v>
      </c>
      <c r="BF660" s="218">
        <f>IF(N660="snížená",J660,0)</f>
        <v>0</v>
      </c>
      <c r="BG660" s="218">
        <f>IF(N660="zákl. přenesená",J660,0)</f>
        <v>0</v>
      </c>
      <c r="BH660" s="218">
        <f>IF(N660="sníž. přenesená",J660,0)</f>
        <v>0</v>
      </c>
      <c r="BI660" s="218">
        <f>IF(N660="nulová",J660,0)</f>
        <v>0</v>
      </c>
      <c r="BJ660" s="18" t="s">
        <v>81</v>
      </c>
      <c r="BK660" s="218">
        <f>ROUND(I660*H660,2)</f>
        <v>0</v>
      </c>
      <c r="BL660" s="18" t="s">
        <v>136</v>
      </c>
      <c r="BM660" s="217" t="s">
        <v>899</v>
      </c>
    </row>
    <row r="661" s="2" customFormat="1">
      <c r="A661" s="39"/>
      <c r="B661" s="40"/>
      <c r="C661" s="41"/>
      <c r="D661" s="219" t="s">
        <v>138</v>
      </c>
      <c r="E661" s="41"/>
      <c r="F661" s="220" t="s">
        <v>900</v>
      </c>
      <c r="G661" s="41"/>
      <c r="H661" s="41"/>
      <c r="I661" s="221"/>
      <c r="J661" s="41"/>
      <c r="K661" s="41"/>
      <c r="L661" s="45"/>
      <c r="M661" s="222"/>
      <c r="N661" s="223"/>
      <c r="O661" s="85"/>
      <c r="P661" s="85"/>
      <c r="Q661" s="85"/>
      <c r="R661" s="85"/>
      <c r="S661" s="85"/>
      <c r="T661" s="86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138</v>
      </c>
      <c r="AU661" s="18" t="s">
        <v>83</v>
      </c>
    </row>
    <row r="662" s="2" customFormat="1">
      <c r="A662" s="39"/>
      <c r="B662" s="40"/>
      <c r="C662" s="41"/>
      <c r="D662" s="224" t="s">
        <v>140</v>
      </c>
      <c r="E662" s="41"/>
      <c r="F662" s="225" t="s">
        <v>901</v>
      </c>
      <c r="G662" s="41"/>
      <c r="H662" s="41"/>
      <c r="I662" s="221"/>
      <c r="J662" s="41"/>
      <c r="K662" s="41"/>
      <c r="L662" s="45"/>
      <c r="M662" s="222"/>
      <c r="N662" s="223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140</v>
      </c>
      <c r="AU662" s="18" t="s">
        <v>83</v>
      </c>
    </row>
    <row r="663" s="13" customFormat="1">
      <c r="A663" s="13"/>
      <c r="B663" s="226"/>
      <c r="C663" s="227"/>
      <c r="D663" s="219" t="s">
        <v>142</v>
      </c>
      <c r="E663" s="228" t="s">
        <v>21</v>
      </c>
      <c r="F663" s="229" t="s">
        <v>205</v>
      </c>
      <c r="G663" s="227"/>
      <c r="H663" s="230">
        <v>6</v>
      </c>
      <c r="I663" s="231"/>
      <c r="J663" s="227"/>
      <c r="K663" s="227"/>
      <c r="L663" s="232"/>
      <c r="M663" s="233"/>
      <c r="N663" s="234"/>
      <c r="O663" s="234"/>
      <c r="P663" s="234"/>
      <c r="Q663" s="234"/>
      <c r="R663" s="234"/>
      <c r="S663" s="234"/>
      <c r="T663" s="23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6" t="s">
        <v>142</v>
      </c>
      <c r="AU663" s="236" t="s">
        <v>83</v>
      </c>
      <c r="AV663" s="13" t="s">
        <v>83</v>
      </c>
      <c r="AW663" s="13" t="s">
        <v>34</v>
      </c>
      <c r="AX663" s="13" t="s">
        <v>73</v>
      </c>
      <c r="AY663" s="236" t="s">
        <v>129</v>
      </c>
    </row>
    <row r="664" s="14" customFormat="1">
      <c r="A664" s="14"/>
      <c r="B664" s="237"/>
      <c r="C664" s="238"/>
      <c r="D664" s="219" t="s">
        <v>142</v>
      </c>
      <c r="E664" s="239" t="s">
        <v>21</v>
      </c>
      <c r="F664" s="240" t="s">
        <v>144</v>
      </c>
      <c r="G664" s="238"/>
      <c r="H664" s="241">
        <v>6</v>
      </c>
      <c r="I664" s="242"/>
      <c r="J664" s="238"/>
      <c r="K664" s="238"/>
      <c r="L664" s="243"/>
      <c r="M664" s="244"/>
      <c r="N664" s="245"/>
      <c r="O664" s="245"/>
      <c r="P664" s="245"/>
      <c r="Q664" s="245"/>
      <c r="R664" s="245"/>
      <c r="S664" s="245"/>
      <c r="T664" s="246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7" t="s">
        <v>142</v>
      </c>
      <c r="AU664" s="247" t="s">
        <v>83</v>
      </c>
      <c r="AV664" s="14" t="s">
        <v>136</v>
      </c>
      <c r="AW664" s="14" t="s">
        <v>34</v>
      </c>
      <c r="AX664" s="14" t="s">
        <v>81</v>
      </c>
      <c r="AY664" s="247" t="s">
        <v>129</v>
      </c>
    </row>
    <row r="665" s="12" customFormat="1" ht="22.8" customHeight="1">
      <c r="A665" s="12"/>
      <c r="B665" s="190"/>
      <c r="C665" s="191"/>
      <c r="D665" s="192" t="s">
        <v>72</v>
      </c>
      <c r="E665" s="204" t="s">
        <v>185</v>
      </c>
      <c r="F665" s="204" t="s">
        <v>902</v>
      </c>
      <c r="G665" s="191"/>
      <c r="H665" s="191"/>
      <c r="I665" s="194"/>
      <c r="J665" s="205">
        <f>BK665</f>
        <v>0</v>
      </c>
      <c r="K665" s="191"/>
      <c r="L665" s="196"/>
      <c r="M665" s="197"/>
      <c r="N665" s="198"/>
      <c r="O665" s="198"/>
      <c r="P665" s="199">
        <f>SUM(P666:P707)</f>
        <v>0</v>
      </c>
      <c r="Q665" s="198"/>
      <c r="R665" s="199">
        <f>SUM(R666:R707)</f>
        <v>1.8153220000000001</v>
      </c>
      <c r="S665" s="198"/>
      <c r="T665" s="200">
        <f>SUM(T666:T707)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01" t="s">
        <v>81</v>
      </c>
      <c r="AT665" s="202" t="s">
        <v>72</v>
      </c>
      <c r="AU665" s="202" t="s">
        <v>81</v>
      </c>
      <c r="AY665" s="201" t="s">
        <v>129</v>
      </c>
      <c r="BK665" s="203">
        <f>SUM(BK666:BK707)</f>
        <v>0</v>
      </c>
    </row>
    <row r="666" s="2" customFormat="1" ht="16.5" customHeight="1">
      <c r="A666" s="39"/>
      <c r="B666" s="40"/>
      <c r="C666" s="206" t="s">
        <v>903</v>
      </c>
      <c r="D666" s="206" t="s">
        <v>131</v>
      </c>
      <c r="E666" s="207" t="s">
        <v>904</v>
      </c>
      <c r="F666" s="208" t="s">
        <v>905</v>
      </c>
      <c r="G666" s="209" t="s">
        <v>613</v>
      </c>
      <c r="H666" s="210">
        <v>3</v>
      </c>
      <c r="I666" s="211"/>
      <c r="J666" s="212">
        <f>ROUND(I666*H666,2)</f>
        <v>0</v>
      </c>
      <c r="K666" s="208" t="s">
        <v>906</v>
      </c>
      <c r="L666" s="45"/>
      <c r="M666" s="213" t="s">
        <v>21</v>
      </c>
      <c r="N666" s="214" t="s">
        <v>44</v>
      </c>
      <c r="O666" s="85"/>
      <c r="P666" s="215">
        <f>O666*H666</f>
        <v>0</v>
      </c>
      <c r="Q666" s="215">
        <v>1.0000000000000001E-05</v>
      </c>
      <c r="R666" s="215">
        <f>Q666*H666</f>
        <v>3.0000000000000004E-05</v>
      </c>
      <c r="S666" s="215">
        <v>0</v>
      </c>
      <c r="T666" s="216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17" t="s">
        <v>136</v>
      </c>
      <c r="AT666" s="217" t="s">
        <v>131</v>
      </c>
      <c r="AU666" s="217" t="s">
        <v>83</v>
      </c>
      <c r="AY666" s="18" t="s">
        <v>129</v>
      </c>
      <c r="BE666" s="218">
        <f>IF(N666="základní",J666,0)</f>
        <v>0</v>
      </c>
      <c r="BF666" s="218">
        <f>IF(N666="snížená",J666,0)</f>
        <v>0</v>
      </c>
      <c r="BG666" s="218">
        <f>IF(N666="zákl. přenesená",J666,0)</f>
        <v>0</v>
      </c>
      <c r="BH666" s="218">
        <f>IF(N666="sníž. přenesená",J666,0)</f>
        <v>0</v>
      </c>
      <c r="BI666" s="218">
        <f>IF(N666="nulová",J666,0)</f>
        <v>0</v>
      </c>
      <c r="BJ666" s="18" t="s">
        <v>81</v>
      </c>
      <c r="BK666" s="218">
        <f>ROUND(I666*H666,2)</f>
        <v>0</v>
      </c>
      <c r="BL666" s="18" t="s">
        <v>136</v>
      </c>
      <c r="BM666" s="217" t="s">
        <v>907</v>
      </c>
    </row>
    <row r="667" s="2" customFormat="1">
      <c r="A667" s="39"/>
      <c r="B667" s="40"/>
      <c r="C667" s="41"/>
      <c r="D667" s="219" t="s">
        <v>138</v>
      </c>
      <c r="E667" s="41"/>
      <c r="F667" s="220" t="s">
        <v>908</v>
      </c>
      <c r="G667" s="41"/>
      <c r="H667" s="41"/>
      <c r="I667" s="221"/>
      <c r="J667" s="41"/>
      <c r="K667" s="41"/>
      <c r="L667" s="45"/>
      <c r="M667" s="222"/>
      <c r="N667" s="223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138</v>
      </c>
      <c r="AU667" s="18" t="s">
        <v>83</v>
      </c>
    </row>
    <row r="668" s="13" customFormat="1">
      <c r="A668" s="13"/>
      <c r="B668" s="226"/>
      <c r="C668" s="227"/>
      <c r="D668" s="219" t="s">
        <v>142</v>
      </c>
      <c r="E668" s="228" t="s">
        <v>21</v>
      </c>
      <c r="F668" s="229" t="s">
        <v>909</v>
      </c>
      <c r="G668" s="227"/>
      <c r="H668" s="230">
        <v>3</v>
      </c>
      <c r="I668" s="231"/>
      <c r="J668" s="227"/>
      <c r="K668" s="227"/>
      <c r="L668" s="232"/>
      <c r="M668" s="233"/>
      <c r="N668" s="234"/>
      <c r="O668" s="234"/>
      <c r="P668" s="234"/>
      <c r="Q668" s="234"/>
      <c r="R668" s="234"/>
      <c r="S668" s="234"/>
      <c r="T668" s="23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6" t="s">
        <v>142</v>
      </c>
      <c r="AU668" s="236" t="s">
        <v>83</v>
      </c>
      <c r="AV668" s="13" t="s">
        <v>83</v>
      </c>
      <c r="AW668" s="13" t="s">
        <v>34</v>
      </c>
      <c r="AX668" s="13" t="s">
        <v>73</v>
      </c>
      <c r="AY668" s="236" t="s">
        <v>129</v>
      </c>
    </row>
    <row r="669" s="14" customFormat="1">
      <c r="A669" s="14"/>
      <c r="B669" s="237"/>
      <c r="C669" s="238"/>
      <c r="D669" s="219" t="s">
        <v>142</v>
      </c>
      <c r="E669" s="239" t="s">
        <v>21</v>
      </c>
      <c r="F669" s="240" t="s">
        <v>144</v>
      </c>
      <c r="G669" s="238"/>
      <c r="H669" s="241">
        <v>3</v>
      </c>
      <c r="I669" s="242"/>
      <c r="J669" s="238"/>
      <c r="K669" s="238"/>
      <c r="L669" s="243"/>
      <c r="M669" s="244"/>
      <c r="N669" s="245"/>
      <c r="O669" s="245"/>
      <c r="P669" s="245"/>
      <c r="Q669" s="245"/>
      <c r="R669" s="245"/>
      <c r="S669" s="245"/>
      <c r="T669" s="246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7" t="s">
        <v>142</v>
      </c>
      <c r="AU669" s="247" t="s">
        <v>83</v>
      </c>
      <c r="AV669" s="14" t="s">
        <v>136</v>
      </c>
      <c r="AW669" s="14" t="s">
        <v>34</v>
      </c>
      <c r="AX669" s="14" t="s">
        <v>81</v>
      </c>
      <c r="AY669" s="247" t="s">
        <v>129</v>
      </c>
    </row>
    <row r="670" s="2" customFormat="1" ht="16.5" customHeight="1">
      <c r="A670" s="39"/>
      <c r="B670" s="40"/>
      <c r="C670" s="258" t="s">
        <v>910</v>
      </c>
      <c r="D670" s="258" t="s">
        <v>495</v>
      </c>
      <c r="E670" s="259" t="s">
        <v>911</v>
      </c>
      <c r="F670" s="260" t="s">
        <v>912</v>
      </c>
      <c r="G670" s="261" t="s">
        <v>613</v>
      </c>
      <c r="H670" s="262">
        <v>3.0600000000000001</v>
      </c>
      <c r="I670" s="263"/>
      <c r="J670" s="264">
        <f>ROUND(I670*H670,2)</f>
        <v>0</v>
      </c>
      <c r="K670" s="260" t="s">
        <v>906</v>
      </c>
      <c r="L670" s="265"/>
      <c r="M670" s="266" t="s">
        <v>21</v>
      </c>
      <c r="N670" s="267" t="s">
        <v>44</v>
      </c>
      <c r="O670" s="85"/>
      <c r="P670" s="215">
        <f>O670*H670</f>
        <v>0</v>
      </c>
      <c r="Q670" s="215">
        <v>0.014200000000000001</v>
      </c>
      <c r="R670" s="215">
        <f>Q670*H670</f>
        <v>0.043452000000000005</v>
      </c>
      <c r="S670" s="215">
        <v>0</v>
      </c>
      <c r="T670" s="216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17" t="s">
        <v>185</v>
      </c>
      <c r="AT670" s="217" t="s">
        <v>495</v>
      </c>
      <c r="AU670" s="217" t="s">
        <v>83</v>
      </c>
      <c r="AY670" s="18" t="s">
        <v>129</v>
      </c>
      <c r="BE670" s="218">
        <f>IF(N670="základní",J670,0)</f>
        <v>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18" t="s">
        <v>81</v>
      </c>
      <c r="BK670" s="218">
        <f>ROUND(I670*H670,2)</f>
        <v>0</v>
      </c>
      <c r="BL670" s="18" t="s">
        <v>136</v>
      </c>
      <c r="BM670" s="217" t="s">
        <v>913</v>
      </c>
    </row>
    <row r="671" s="2" customFormat="1">
      <c r="A671" s="39"/>
      <c r="B671" s="40"/>
      <c r="C671" s="41"/>
      <c r="D671" s="219" t="s">
        <v>138</v>
      </c>
      <c r="E671" s="41"/>
      <c r="F671" s="220" t="s">
        <v>912</v>
      </c>
      <c r="G671" s="41"/>
      <c r="H671" s="41"/>
      <c r="I671" s="221"/>
      <c r="J671" s="41"/>
      <c r="K671" s="41"/>
      <c r="L671" s="45"/>
      <c r="M671" s="222"/>
      <c r="N671" s="223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138</v>
      </c>
      <c r="AU671" s="18" t="s">
        <v>83</v>
      </c>
    </row>
    <row r="672" s="13" customFormat="1">
      <c r="A672" s="13"/>
      <c r="B672" s="226"/>
      <c r="C672" s="227"/>
      <c r="D672" s="219" t="s">
        <v>142</v>
      </c>
      <c r="E672" s="228" t="s">
        <v>21</v>
      </c>
      <c r="F672" s="229" t="s">
        <v>914</v>
      </c>
      <c r="G672" s="227"/>
      <c r="H672" s="230">
        <v>3.0600000000000001</v>
      </c>
      <c r="I672" s="231"/>
      <c r="J672" s="227"/>
      <c r="K672" s="227"/>
      <c r="L672" s="232"/>
      <c r="M672" s="233"/>
      <c r="N672" s="234"/>
      <c r="O672" s="234"/>
      <c r="P672" s="234"/>
      <c r="Q672" s="234"/>
      <c r="R672" s="234"/>
      <c r="S672" s="234"/>
      <c r="T672" s="235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6" t="s">
        <v>142</v>
      </c>
      <c r="AU672" s="236" t="s">
        <v>83</v>
      </c>
      <c r="AV672" s="13" t="s">
        <v>83</v>
      </c>
      <c r="AW672" s="13" t="s">
        <v>34</v>
      </c>
      <c r="AX672" s="13" t="s">
        <v>73</v>
      </c>
      <c r="AY672" s="236" t="s">
        <v>129</v>
      </c>
    </row>
    <row r="673" s="14" customFormat="1">
      <c r="A673" s="14"/>
      <c r="B673" s="237"/>
      <c r="C673" s="238"/>
      <c r="D673" s="219" t="s">
        <v>142</v>
      </c>
      <c r="E673" s="239" t="s">
        <v>21</v>
      </c>
      <c r="F673" s="240" t="s">
        <v>144</v>
      </c>
      <c r="G673" s="238"/>
      <c r="H673" s="241">
        <v>3.0600000000000001</v>
      </c>
      <c r="I673" s="242"/>
      <c r="J673" s="238"/>
      <c r="K673" s="238"/>
      <c r="L673" s="243"/>
      <c r="M673" s="244"/>
      <c r="N673" s="245"/>
      <c r="O673" s="245"/>
      <c r="P673" s="245"/>
      <c r="Q673" s="245"/>
      <c r="R673" s="245"/>
      <c r="S673" s="245"/>
      <c r="T673" s="246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7" t="s">
        <v>142</v>
      </c>
      <c r="AU673" s="247" t="s">
        <v>83</v>
      </c>
      <c r="AV673" s="14" t="s">
        <v>136</v>
      </c>
      <c r="AW673" s="14" t="s">
        <v>34</v>
      </c>
      <c r="AX673" s="14" t="s">
        <v>81</v>
      </c>
      <c r="AY673" s="247" t="s">
        <v>129</v>
      </c>
    </row>
    <row r="674" s="2" customFormat="1" ht="16.5" customHeight="1">
      <c r="A674" s="39"/>
      <c r="B674" s="40"/>
      <c r="C674" s="206" t="s">
        <v>915</v>
      </c>
      <c r="D674" s="206" t="s">
        <v>131</v>
      </c>
      <c r="E674" s="207" t="s">
        <v>916</v>
      </c>
      <c r="F674" s="208" t="s">
        <v>917</v>
      </c>
      <c r="G674" s="209" t="s">
        <v>154</v>
      </c>
      <c r="H674" s="210">
        <v>1</v>
      </c>
      <c r="I674" s="211"/>
      <c r="J674" s="212">
        <f>ROUND(I674*H674,2)</f>
        <v>0</v>
      </c>
      <c r="K674" s="208" t="s">
        <v>135</v>
      </c>
      <c r="L674" s="45"/>
      <c r="M674" s="213" t="s">
        <v>21</v>
      </c>
      <c r="N674" s="214" t="s">
        <v>44</v>
      </c>
      <c r="O674" s="85"/>
      <c r="P674" s="215">
        <f>O674*H674</f>
        <v>0</v>
      </c>
      <c r="Q674" s="215">
        <v>0.34089999999999998</v>
      </c>
      <c r="R674" s="215">
        <f>Q674*H674</f>
        <v>0.34089999999999998</v>
      </c>
      <c r="S674" s="215">
        <v>0</v>
      </c>
      <c r="T674" s="216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17" t="s">
        <v>136</v>
      </c>
      <c r="AT674" s="217" t="s">
        <v>131</v>
      </c>
      <c r="AU674" s="217" t="s">
        <v>83</v>
      </c>
      <c r="AY674" s="18" t="s">
        <v>129</v>
      </c>
      <c r="BE674" s="218">
        <f>IF(N674="základní",J674,0)</f>
        <v>0</v>
      </c>
      <c r="BF674" s="218">
        <f>IF(N674="snížená",J674,0)</f>
        <v>0</v>
      </c>
      <c r="BG674" s="218">
        <f>IF(N674="zákl. přenesená",J674,0)</f>
        <v>0</v>
      </c>
      <c r="BH674" s="218">
        <f>IF(N674="sníž. přenesená",J674,0)</f>
        <v>0</v>
      </c>
      <c r="BI674" s="218">
        <f>IF(N674="nulová",J674,0)</f>
        <v>0</v>
      </c>
      <c r="BJ674" s="18" t="s">
        <v>81</v>
      </c>
      <c r="BK674" s="218">
        <f>ROUND(I674*H674,2)</f>
        <v>0</v>
      </c>
      <c r="BL674" s="18" t="s">
        <v>136</v>
      </c>
      <c r="BM674" s="217" t="s">
        <v>918</v>
      </c>
    </row>
    <row r="675" s="2" customFormat="1">
      <c r="A675" s="39"/>
      <c r="B675" s="40"/>
      <c r="C675" s="41"/>
      <c r="D675" s="219" t="s">
        <v>138</v>
      </c>
      <c r="E675" s="41"/>
      <c r="F675" s="220" t="s">
        <v>919</v>
      </c>
      <c r="G675" s="41"/>
      <c r="H675" s="41"/>
      <c r="I675" s="221"/>
      <c r="J675" s="41"/>
      <c r="K675" s="41"/>
      <c r="L675" s="45"/>
      <c r="M675" s="222"/>
      <c r="N675" s="223"/>
      <c r="O675" s="85"/>
      <c r="P675" s="85"/>
      <c r="Q675" s="85"/>
      <c r="R675" s="85"/>
      <c r="S675" s="85"/>
      <c r="T675" s="86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138</v>
      </c>
      <c r="AU675" s="18" t="s">
        <v>83</v>
      </c>
    </row>
    <row r="676" s="2" customFormat="1">
      <c r="A676" s="39"/>
      <c r="B676" s="40"/>
      <c r="C676" s="41"/>
      <c r="D676" s="224" t="s">
        <v>140</v>
      </c>
      <c r="E676" s="41"/>
      <c r="F676" s="225" t="s">
        <v>920</v>
      </c>
      <c r="G676" s="41"/>
      <c r="H676" s="41"/>
      <c r="I676" s="221"/>
      <c r="J676" s="41"/>
      <c r="K676" s="41"/>
      <c r="L676" s="45"/>
      <c r="M676" s="222"/>
      <c r="N676" s="223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140</v>
      </c>
      <c r="AU676" s="18" t="s">
        <v>83</v>
      </c>
    </row>
    <row r="677" s="13" customFormat="1">
      <c r="A677" s="13"/>
      <c r="B677" s="226"/>
      <c r="C677" s="227"/>
      <c r="D677" s="219" t="s">
        <v>142</v>
      </c>
      <c r="E677" s="228" t="s">
        <v>21</v>
      </c>
      <c r="F677" s="229" t="s">
        <v>921</v>
      </c>
      <c r="G677" s="227"/>
      <c r="H677" s="230">
        <v>1</v>
      </c>
      <c r="I677" s="231"/>
      <c r="J677" s="227"/>
      <c r="K677" s="227"/>
      <c r="L677" s="232"/>
      <c r="M677" s="233"/>
      <c r="N677" s="234"/>
      <c r="O677" s="234"/>
      <c r="P677" s="234"/>
      <c r="Q677" s="234"/>
      <c r="R677" s="234"/>
      <c r="S677" s="234"/>
      <c r="T677" s="235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6" t="s">
        <v>142</v>
      </c>
      <c r="AU677" s="236" t="s">
        <v>83</v>
      </c>
      <c r="AV677" s="13" t="s">
        <v>83</v>
      </c>
      <c r="AW677" s="13" t="s">
        <v>34</v>
      </c>
      <c r="AX677" s="13" t="s">
        <v>73</v>
      </c>
      <c r="AY677" s="236" t="s">
        <v>129</v>
      </c>
    </row>
    <row r="678" s="14" customFormat="1">
      <c r="A678" s="14"/>
      <c r="B678" s="237"/>
      <c r="C678" s="238"/>
      <c r="D678" s="219" t="s">
        <v>142</v>
      </c>
      <c r="E678" s="239" t="s">
        <v>21</v>
      </c>
      <c r="F678" s="240" t="s">
        <v>144</v>
      </c>
      <c r="G678" s="238"/>
      <c r="H678" s="241">
        <v>1</v>
      </c>
      <c r="I678" s="242"/>
      <c r="J678" s="238"/>
      <c r="K678" s="238"/>
      <c r="L678" s="243"/>
      <c r="M678" s="244"/>
      <c r="N678" s="245"/>
      <c r="O678" s="245"/>
      <c r="P678" s="245"/>
      <c r="Q678" s="245"/>
      <c r="R678" s="245"/>
      <c r="S678" s="245"/>
      <c r="T678" s="24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7" t="s">
        <v>142</v>
      </c>
      <c r="AU678" s="247" t="s">
        <v>83</v>
      </c>
      <c r="AV678" s="14" t="s">
        <v>136</v>
      </c>
      <c r="AW678" s="14" t="s">
        <v>34</v>
      </c>
      <c r="AX678" s="14" t="s">
        <v>81</v>
      </c>
      <c r="AY678" s="247" t="s">
        <v>129</v>
      </c>
    </row>
    <row r="679" s="2" customFormat="1" ht="16.5" customHeight="1">
      <c r="A679" s="39"/>
      <c r="B679" s="40"/>
      <c r="C679" s="258" t="s">
        <v>922</v>
      </c>
      <c r="D679" s="258" t="s">
        <v>495</v>
      </c>
      <c r="E679" s="259" t="s">
        <v>923</v>
      </c>
      <c r="F679" s="260" t="s">
        <v>924</v>
      </c>
      <c r="G679" s="261" t="s">
        <v>154</v>
      </c>
      <c r="H679" s="262">
        <v>1</v>
      </c>
      <c r="I679" s="263"/>
      <c r="J679" s="264">
        <f>ROUND(I679*H679,2)</f>
        <v>0</v>
      </c>
      <c r="K679" s="260" t="s">
        <v>21</v>
      </c>
      <c r="L679" s="265"/>
      <c r="M679" s="266" t="s">
        <v>21</v>
      </c>
      <c r="N679" s="267" t="s">
        <v>44</v>
      </c>
      <c r="O679" s="85"/>
      <c r="P679" s="215">
        <f>O679*H679</f>
        <v>0</v>
      </c>
      <c r="Q679" s="215">
        <v>0.071999999999999995</v>
      </c>
      <c r="R679" s="215">
        <f>Q679*H679</f>
        <v>0.071999999999999995</v>
      </c>
      <c r="S679" s="215">
        <v>0</v>
      </c>
      <c r="T679" s="216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17" t="s">
        <v>185</v>
      </c>
      <c r="AT679" s="217" t="s">
        <v>495</v>
      </c>
      <c r="AU679" s="217" t="s">
        <v>83</v>
      </c>
      <c r="AY679" s="18" t="s">
        <v>129</v>
      </c>
      <c r="BE679" s="218">
        <f>IF(N679="základní",J679,0)</f>
        <v>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18" t="s">
        <v>81</v>
      </c>
      <c r="BK679" s="218">
        <f>ROUND(I679*H679,2)</f>
        <v>0</v>
      </c>
      <c r="BL679" s="18" t="s">
        <v>136</v>
      </c>
      <c r="BM679" s="217" t="s">
        <v>925</v>
      </c>
    </row>
    <row r="680" s="2" customFormat="1">
      <c r="A680" s="39"/>
      <c r="B680" s="40"/>
      <c r="C680" s="41"/>
      <c r="D680" s="219" t="s">
        <v>138</v>
      </c>
      <c r="E680" s="41"/>
      <c r="F680" s="220" t="s">
        <v>924</v>
      </c>
      <c r="G680" s="41"/>
      <c r="H680" s="41"/>
      <c r="I680" s="221"/>
      <c r="J680" s="41"/>
      <c r="K680" s="41"/>
      <c r="L680" s="45"/>
      <c r="M680" s="222"/>
      <c r="N680" s="223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138</v>
      </c>
      <c r="AU680" s="18" t="s">
        <v>83</v>
      </c>
    </row>
    <row r="681" s="13" customFormat="1">
      <c r="A681" s="13"/>
      <c r="B681" s="226"/>
      <c r="C681" s="227"/>
      <c r="D681" s="219" t="s">
        <v>142</v>
      </c>
      <c r="E681" s="228" t="s">
        <v>21</v>
      </c>
      <c r="F681" s="229" t="s">
        <v>921</v>
      </c>
      <c r="G681" s="227"/>
      <c r="H681" s="230">
        <v>1</v>
      </c>
      <c r="I681" s="231"/>
      <c r="J681" s="227"/>
      <c r="K681" s="227"/>
      <c r="L681" s="232"/>
      <c r="M681" s="233"/>
      <c r="N681" s="234"/>
      <c r="O681" s="234"/>
      <c r="P681" s="234"/>
      <c r="Q681" s="234"/>
      <c r="R681" s="234"/>
      <c r="S681" s="234"/>
      <c r="T681" s="235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6" t="s">
        <v>142</v>
      </c>
      <c r="AU681" s="236" t="s">
        <v>83</v>
      </c>
      <c r="AV681" s="13" t="s">
        <v>83</v>
      </c>
      <c r="AW681" s="13" t="s">
        <v>34</v>
      </c>
      <c r="AX681" s="13" t="s">
        <v>81</v>
      </c>
      <c r="AY681" s="236" t="s">
        <v>129</v>
      </c>
    </row>
    <row r="682" s="2" customFormat="1" ht="16.5" customHeight="1">
      <c r="A682" s="39"/>
      <c r="B682" s="40"/>
      <c r="C682" s="258" t="s">
        <v>926</v>
      </c>
      <c r="D682" s="258" t="s">
        <v>495</v>
      </c>
      <c r="E682" s="259" t="s">
        <v>927</v>
      </c>
      <c r="F682" s="260" t="s">
        <v>928</v>
      </c>
      <c r="G682" s="261" t="s">
        <v>154</v>
      </c>
      <c r="H682" s="262">
        <v>1</v>
      </c>
      <c r="I682" s="263"/>
      <c r="J682" s="264">
        <f>ROUND(I682*H682,2)</f>
        <v>0</v>
      </c>
      <c r="K682" s="260" t="s">
        <v>21</v>
      </c>
      <c r="L682" s="265"/>
      <c r="M682" s="266" t="s">
        <v>21</v>
      </c>
      <c r="N682" s="267" t="s">
        <v>44</v>
      </c>
      <c r="O682" s="85"/>
      <c r="P682" s="215">
        <f>O682*H682</f>
        <v>0</v>
      </c>
      <c r="Q682" s="215">
        <v>0.080000000000000002</v>
      </c>
      <c r="R682" s="215">
        <f>Q682*H682</f>
        <v>0.080000000000000002</v>
      </c>
      <c r="S682" s="215">
        <v>0</v>
      </c>
      <c r="T682" s="216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17" t="s">
        <v>185</v>
      </c>
      <c r="AT682" s="217" t="s">
        <v>495</v>
      </c>
      <c r="AU682" s="217" t="s">
        <v>83</v>
      </c>
      <c r="AY682" s="18" t="s">
        <v>129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8" t="s">
        <v>81</v>
      </c>
      <c r="BK682" s="218">
        <f>ROUND(I682*H682,2)</f>
        <v>0</v>
      </c>
      <c r="BL682" s="18" t="s">
        <v>136</v>
      </c>
      <c r="BM682" s="217" t="s">
        <v>929</v>
      </c>
    </row>
    <row r="683" s="2" customFormat="1">
      <c r="A683" s="39"/>
      <c r="B683" s="40"/>
      <c r="C683" s="41"/>
      <c r="D683" s="219" t="s">
        <v>138</v>
      </c>
      <c r="E683" s="41"/>
      <c r="F683" s="220" t="s">
        <v>930</v>
      </c>
      <c r="G683" s="41"/>
      <c r="H683" s="41"/>
      <c r="I683" s="221"/>
      <c r="J683" s="41"/>
      <c r="K683" s="41"/>
      <c r="L683" s="45"/>
      <c r="M683" s="222"/>
      <c r="N683" s="223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138</v>
      </c>
      <c r="AU683" s="18" t="s">
        <v>83</v>
      </c>
    </row>
    <row r="684" s="13" customFormat="1">
      <c r="A684" s="13"/>
      <c r="B684" s="226"/>
      <c r="C684" s="227"/>
      <c r="D684" s="219" t="s">
        <v>142</v>
      </c>
      <c r="E684" s="228" t="s">
        <v>21</v>
      </c>
      <c r="F684" s="229" t="s">
        <v>921</v>
      </c>
      <c r="G684" s="227"/>
      <c r="H684" s="230">
        <v>1</v>
      </c>
      <c r="I684" s="231"/>
      <c r="J684" s="227"/>
      <c r="K684" s="227"/>
      <c r="L684" s="232"/>
      <c r="M684" s="233"/>
      <c r="N684" s="234"/>
      <c r="O684" s="234"/>
      <c r="P684" s="234"/>
      <c r="Q684" s="234"/>
      <c r="R684" s="234"/>
      <c r="S684" s="234"/>
      <c r="T684" s="235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6" t="s">
        <v>142</v>
      </c>
      <c r="AU684" s="236" t="s">
        <v>83</v>
      </c>
      <c r="AV684" s="13" t="s">
        <v>83</v>
      </c>
      <c r="AW684" s="13" t="s">
        <v>34</v>
      </c>
      <c r="AX684" s="13" t="s">
        <v>81</v>
      </c>
      <c r="AY684" s="236" t="s">
        <v>129</v>
      </c>
    </row>
    <row r="685" s="2" customFormat="1" ht="24.15" customHeight="1">
      <c r="A685" s="39"/>
      <c r="B685" s="40"/>
      <c r="C685" s="258" t="s">
        <v>931</v>
      </c>
      <c r="D685" s="258" t="s">
        <v>495</v>
      </c>
      <c r="E685" s="259" t="s">
        <v>932</v>
      </c>
      <c r="F685" s="260" t="s">
        <v>933</v>
      </c>
      <c r="G685" s="261" t="s">
        <v>154</v>
      </c>
      <c r="H685" s="262">
        <v>1</v>
      </c>
      <c r="I685" s="263"/>
      <c r="J685" s="264">
        <f>ROUND(I685*H685,2)</f>
        <v>0</v>
      </c>
      <c r="K685" s="260" t="s">
        <v>21</v>
      </c>
      <c r="L685" s="265"/>
      <c r="M685" s="266" t="s">
        <v>21</v>
      </c>
      <c r="N685" s="267" t="s">
        <v>44</v>
      </c>
      <c r="O685" s="85"/>
      <c r="P685" s="215">
        <f>O685*H685</f>
        <v>0</v>
      </c>
      <c r="Q685" s="215">
        <v>0.040000000000000001</v>
      </c>
      <c r="R685" s="215">
        <f>Q685*H685</f>
        <v>0.040000000000000001</v>
      </c>
      <c r="S685" s="215">
        <v>0</v>
      </c>
      <c r="T685" s="216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17" t="s">
        <v>185</v>
      </c>
      <c r="AT685" s="217" t="s">
        <v>495</v>
      </c>
      <c r="AU685" s="217" t="s">
        <v>83</v>
      </c>
      <c r="AY685" s="18" t="s">
        <v>129</v>
      </c>
      <c r="BE685" s="218">
        <f>IF(N685="základní",J685,0)</f>
        <v>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8" t="s">
        <v>81</v>
      </c>
      <c r="BK685" s="218">
        <f>ROUND(I685*H685,2)</f>
        <v>0</v>
      </c>
      <c r="BL685" s="18" t="s">
        <v>136</v>
      </c>
      <c r="BM685" s="217" t="s">
        <v>934</v>
      </c>
    </row>
    <row r="686" s="2" customFormat="1">
      <c r="A686" s="39"/>
      <c r="B686" s="40"/>
      <c r="C686" s="41"/>
      <c r="D686" s="219" t="s">
        <v>138</v>
      </c>
      <c r="E686" s="41"/>
      <c r="F686" s="220" t="s">
        <v>933</v>
      </c>
      <c r="G686" s="41"/>
      <c r="H686" s="41"/>
      <c r="I686" s="221"/>
      <c r="J686" s="41"/>
      <c r="K686" s="41"/>
      <c r="L686" s="45"/>
      <c r="M686" s="222"/>
      <c r="N686" s="223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138</v>
      </c>
      <c r="AU686" s="18" t="s">
        <v>83</v>
      </c>
    </row>
    <row r="687" s="13" customFormat="1">
      <c r="A687" s="13"/>
      <c r="B687" s="226"/>
      <c r="C687" s="227"/>
      <c r="D687" s="219" t="s">
        <v>142</v>
      </c>
      <c r="E687" s="228" t="s">
        <v>21</v>
      </c>
      <c r="F687" s="229" t="s">
        <v>921</v>
      </c>
      <c r="G687" s="227"/>
      <c r="H687" s="230">
        <v>1</v>
      </c>
      <c r="I687" s="231"/>
      <c r="J687" s="227"/>
      <c r="K687" s="227"/>
      <c r="L687" s="232"/>
      <c r="M687" s="233"/>
      <c r="N687" s="234"/>
      <c r="O687" s="234"/>
      <c r="P687" s="234"/>
      <c r="Q687" s="234"/>
      <c r="R687" s="234"/>
      <c r="S687" s="234"/>
      <c r="T687" s="23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6" t="s">
        <v>142</v>
      </c>
      <c r="AU687" s="236" t="s">
        <v>83</v>
      </c>
      <c r="AV687" s="13" t="s">
        <v>83</v>
      </c>
      <c r="AW687" s="13" t="s">
        <v>34</v>
      </c>
      <c r="AX687" s="13" t="s">
        <v>81</v>
      </c>
      <c r="AY687" s="236" t="s">
        <v>129</v>
      </c>
    </row>
    <row r="688" s="2" customFormat="1" ht="16.5" customHeight="1">
      <c r="A688" s="39"/>
      <c r="B688" s="40"/>
      <c r="C688" s="258" t="s">
        <v>935</v>
      </c>
      <c r="D688" s="258" t="s">
        <v>495</v>
      </c>
      <c r="E688" s="259" t="s">
        <v>936</v>
      </c>
      <c r="F688" s="260" t="s">
        <v>937</v>
      </c>
      <c r="G688" s="261" t="s">
        <v>154</v>
      </c>
      <c r="H688" s="262">
        <v>1</v>
      </c>
      <c r="I688" s="263"/>
      <c r="J688" s="264">
        <f>ROUND(I688*H688,2)</f>
        <v>0</v>
      </c>
      <c r="K688" s="260" t="s">
        <v>21</v>
      </c>
      <c r="L688" s="265"/>
      <c r="M688" s="266" t="s">
        <v>21</v>
      </c>
      <c r="N688" s="267" t="s">
        <v>44</v>
      </c>
      <c r="O688" s="85"/>
      <c r="P688" s="215">
        <f>O688*H688</f>
        <v>0</v>
      </c>
      <c r="Q688" s="215">
        <v>0.111</v>
      </c>
      <c r="R688" s="215">
        <f>Q688*H688</f>
        <v>0.111</v>
      </c>
      <c r="S688" s="215">
        <v>0</v>
      </c>
      <c r="T688" s="216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17" t="s">
        <v>185</v>
      </c>
      <c r="AT688" s="217" t="s">
        <v>495</v>
      </c>
      <c r="AU688" s="217" t="s">
        <v>83</v>
      </c>
      <c r="AY688" s="18" t="s">
        <v>129</v>
      </c>
      <c r="BE688" s="218">
        <f>IF(N688="základní",J688,0)</f>
        <v>0</v>
      </c>
      <c r="BF688" s="218">
        <f>IF(N688="snížená",J688,0)</f>
        <v>0</v>
      </c>
      <c r="BG688" s="218">
        <f>IF(N688="zákl. přenesená",J688,0)</f>
        <v>0</v>
      </c>
      <c r="BH688" s="218">
        <f>IF(N688="sníž. přenesená",J688,0)</f>
        <v>0</v>
      </c>
      <c r="BI688" s="218">
        <f>IF(N688="nulová",J688,0)</f>
        <v>0</v>
      </c>
      <c r="BJ688" s="18" t="s">
        <v>81</v>
      </c>
      <c r="BK688" s="218">
        <f>ROUND(I688*H688,2)</f>
        <v>0</v>
      </c>
      <c r="BL688" s="18" t="s">
        <v>136</v>
      </c>
      <c r="BM688" s="217" t="s">
        <v>938</v>
      </c>
    </row>
    <row r="689" s="2" customFormat="1">
      <c r="A689" s="39"/>
      <c r="B689" s="40"/>
      <c r="C689" s="41"/>
      <c r="D689" s="219" t="s">
        <v>138</v>
      </c>
      <c r="E689" s="41"/>
      <c r="F689" s="220" t="s">
        <v>937</v>
      </c>
      <c r="G689" s="41"/>
      <c r="H689" s="41"/>
      <c r="I689" s="221"/>
      <c r="J689" s="41"/>
      <c r="K689" s="41"/>
      <c r="L689" s="45"/>
      <c r="M689" s="222"/>
      <c r="N689" s="223"/>
      <c r="O689" s="85"/>
      <c r="P689" s="85"/>
      <c r="Q689" s="85"/>
      <c r="R689" s="85"/>
      <c r="S689" s="85"/>
      <c r="T689" s="86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138</v>
      </c>
      <c r="AU689" s="18" t="s">
        <v>83</v>
      </c>
    </row>
    <row r="690" s="13" customFormat="1">
      <c r="A690" s="13"/>
      <c r="B690" s="226"/>
      <c r="C690" s="227"/>
      <c r="D690" s="219" t="s">
        <v>142</v>
      </c>
      <c r="E690" s="228" t="s">
        <v>21</v>
      </c>
      <c r="F690" s="229" t="s">
        <v>921</v>
      </c>
      <c r="G690" s="227"/>
      <c r="H690" s="230">
        <v>1</v>
      </c>
      <c r="I690" s="231"/>
      <c r="J690" s="227"/>
      <c r="K690" s="227"/>
      <c r="L690" s="232"/>
      <c r="M690" s="233"/>
      <c r="N690" s="234"/>
      <c r="O690" s="234"/>
      <c r="P690" s="234"/>
      <c r="Q690" s="234"/>
      <c r="R690" s="234"/>
      <c r="S690" s="234"/>
      <c r="T690" s="235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6" t="s">
        <v>142</v>
      </c>
      <c r="AU690" s="236" t="s">
        <v>83</v>
      </c>
      <c r="AV690" s="13" t="s">
        <v>83</v>
      </c>
      <c r="AW690" s="13" t="s">
        <v>34</v>
      </c>
      <c r="AX690" s="13" t="s">
        <v>81</v>
      </c>
      <c r="AY690" s="236" t="s">
        <v>129</v>
      </c>
    </row>
    <row r="691" s="2" customFormat="1" ht="16.5" customHeight="1">
      <c r="A691" s="39"/>
      <c r="B691" s="40"/>
      <c r="C691" s="258" t="s">
        <v>939</v>
      </c>
      <c r="D691" s="258" t="s">
        <v>495</v>
      </c>
      <c r="E691" s="259" t="s">
        <v>940</v>
      </c>
      <c r="F691" s="260" t="s">
        <v>941</v>
      </c>
      <c r="G691" s="261" t="s">
        <v>154</v>
      </c>
      <c r="H691" s="262">
        <v>1</v>
      </c>
      <c r="I691" s="263"/>
      <c r="J691" s="264">
        <f>ROUND(I691*H691,2)</f>
        <v>0</v>
      </c>
      <c r="K691" s="260" t="s">
        <v>21</v>
      </c>
      <c r="L691" s="265"/>
      <c r="M691" s="266" t="s">
        <v>21</v>
      </c>
      <c r="N691" s="267" t="s">
        <v>44</v>
      </c>
      <c r="O691" s="85"/>
      <c r="P691" s="215">
        <f>O691*H691</f>
        <v>0</v>
      </c>
      <c r="Q691" s="215">
        <v>0.027</v>
      </c>
      <c r="R691" s="215">
        <f>Q691*H691</f>
        <v>0.027</v>
      </c>
      <c r="S691" s="215">
        <v>0</v>
      </c>
      <c r="T691" s="216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17" t="s">
        <v>185</v>
      </c>
      <c r="AT691" s="217" t="s">
        <v>495</v>
      </c>
      <c r="AU691" s="217" t="s">
        <v>83</v>
      </c>
      <c r="AY691" s="18" t="s">
        <v>129</v>
      </c>
      <c r="BE691" s="218">
        <f>IF(N691="základní",J691,0)</f>
        <v>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18" t="s">
        <v>81</v>
      </c>
      <c r="BK691" s="218">
        <f>ROUND(I691*H691,2)</f>
        <v>0</v>
      </c>
      <c r="BL691" s="18" t="s">
        <v>136</v>
      </c>
      <c r="BM691" s="217" t="s">
        <v>942</v>
      </c>
    </row>
    <row r="692" s="2" customFormat="1">
      <c r="A692" s="39"/>
      <c r="B692" s="40"/>
      <c r="C692" s="41"/>
      <c r="D692" s="219" t="s">
        <v>138</v>
      </c>
      <c r="E692" s="41"/>
      <c r="F692" s="220" t="s">
        <v>941</v>
      </c>
      <c r="G692" s="41"/>
      <c r="H692" s="41"/>
      <c r="I692" s="221"/>
      <c r="J692" s="41"/>
      <c r="K692" s="41"/>
      <c r="L692" s="45"/>
      <c r="M692" s="222"/>
      <c r="N692" s="223"/>
      <c r="O692" s="85"/>
      <c r="P692" s="85"/>
      <c r="Q692" s="85"/>
      <c r="R692" s="85"/>
      <c r="S692" s="85"/>
      <c r="T692" s="86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138</v>
      </c>
      <c r="AU692" s="18" t="s">
        <v>83</v>
      </c>
    </row>
    <row r="693" s="13" customFormat="1">
      <c r="A693" s="13"/>
      <c r="B693" s="226"/>
      <c r="C693" s="227"/>
      <c r="D693" s="219" t="s">
        <v>142</v>
      </c>
      <c r="E693" s="228" t="s">
        <v>21</v>
      </c>
      <c r="F693" s="229" t="s">
        <v>921</v>
      </c>
      <c r="G693" s="227"/>
      <c r="H693" s="230">
        <v>1</v>
      </c>
      <c r="I693" s="231"/>
      <c r="J693" s="227"/>
      <c r="K693" s="227"/>
      <c r="L693" s="232"/>
      <c r="M693" s="233"/>
      <c r="N693" s="234"/>
      <c r="O693" s="234"/>
      <c r="P693" s="234"/>
      <c r="Q693" s="234"/>
      <c r="R693" s="234"/>
      <c r="S693" s="234"/>
      <c r="T693" s="235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6" t="s">
        <v>142</v>
      </c>
      <c r="AU693" s="236" t="s">
        <v>83</v>
      </c>
      <c r="AV693" s="13" t="s">
        <v>83</v>
      </c>
      <c r="AW693" s="13" t="s">
        <v>34</v>
      </c>
      <c r="AX693" s="13" t="s">
        <v>81</v>
      </c>
      <c r="AY693" s="236" t="s">
        <v>129</v>
      </c>
    </row>
    <row r="694" s="2" customFormat="1" ht="16.5" customHeight="1">
      <c r="A694" s="39"/>
      <c r="B694" s="40"/>
      <c r="C694" s="258" t="s">
        <v>943</v>
      </c>
      <c r="D694" s="258" t="s">
        <v>495</v>
      </c>
      <c r="E694" s="259" t="s">
        <v>944</v>
      </c>
      <c r="F694" s="260" t="s">
        <v>945</v>
      </c>
      <c r="G694" s="261" t="s">
        <v>154</v>
      </c>
      <c r="H694" s="262">
        <v>1</v>
      </c>
      <c r="I694" s="263"/>
      <c r="J694" s="264">
        <f>ROUND(I694*H694,2)</f>
        <v>0</v>
      </c>
      <c r="K694" s="260" t="s">
        <v>906</v>
      </c>
      <c r="L694" s="265"/>
      <c r="M694" s="266" t="s">
        <v>21</v>
      </c>
      <c r="N694" s="267" t="s">
        <v>44</v>
      </c>
      <c r="O694" s="85"/>
      <c r="P694" s="215">
        <f>O694*H694</f>
        <v>0</v>
      </c>
      <c r="Q694" s="215">
        <v>0.001</v>
      </c>
      <c r="R694" s="215">
        <f>Q694*H694</f>
        <v>0.001</v>
      </c>
      <c r="S694" s="215">
        <v>0</v>
      </c>
      <c r="T694" s="216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17" t="s">
        <v>185</v>
      </c>
      <c r="AT694" s="217" t="s">
        <v>495</v>
      </c>
      <c r="AU694" s="217" t="s">
        <v>83</v>
      </c>
      <c r="AY694" s="18" t="s">
        <v>129</v>
      </c>
      <c r="BE694" s="218">
        <f>IF(N694="základní",J694,0)</f>
        <v>0</v>
      </c>
      <c r="BF694" s="218">
        <f>IF(N694="snížená",J694,0)</f>
        <v>0</v>
      </c>
      <c r="BG694" s="218">
        <f>IF(N694="zákl. přenesená",J694,0)</f>
        <v>0</v>
      </c>
      <c r="BH694" s="218">
        <f>IF(N694="sníž. přenesená",J694,0)</f>
        <v>0</v>
      </c>
      <c r="BI694" s="218">
        <f>IF(N694="nulová",J694,0)</f>
        <v>0</v>
      </c>
      <c r="BJ694" s="18" t="s">
        <v>81</v>
      </c>
      <c r="BK694" s="218">
        <f>ROUND(I694*H694,2)</f>
        <v>0</v>
      </c>
      <c r="BL694" s="18" t="s">
        <v>136</v>
      </c>
      <c r="BM694" s="217" t="s">
        <v>946</v>
      </c>
    </row>
    <row r="695" s="2" customFormat="1">
      <c r="A695" s="39"/>
      <c r="B695" s="40"/>
      <c r="C695" s="41"/>
      <c r="D695" s="219" t="s">
        <v>138</v>
      </c>
      <c r="E695" s="41"/>
      <c r="F695" s="220" t="s">
        <v>945</v>
      </c>
      <c r="G695" s="41"/>
      <c r="H695" s="41"/>
      <c r="I695" s="221"/>
      <c r="J695" s="41"/>
      <c r="K695" s="41"/>
      <c r="L695" s="45"/>
      <c r="M695" s="222"/>
      <c r="N695" s="223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138</v>
      </c>
      <c r="AU695" s="18" t="s">
        <v>83</v>
      </c>
    </row>
    <row r="696" s="13" customFormat="1">
      <c r="A696" s="13"/>
      <c r="B696" s="226"/>
      <c r="C696" s="227"/>
      <c r="D696" s="219" t="s">
        <v>142</v>
      </c>
      <c r="E696" s="228" t="s">
        <v>21</v>
      </c>
      <c r="F696" s="229" t="s">
        <v>921</v>
      </c>
      <c r="G696" s="227"/>
      <c r="H696" s="230">
        <v>1</v>
      </c>
      <c r="I696" s="231"/>
      <c r="J696" s="227"/>
      <c r="K696" s="227"/>
      <c r="L696" s="232"/>
      <c r="M696" s="233"/>
      <c r="N696" s="234"/>
      <c r="O696" s="234"/>
      <c r="P696" s="234"/>
      <c r="Q696" s="234"/>
      <c r="R696" s="234"/>
      <c r="S696" s="234"/>
      <c r="T696" s="23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6" t="s">
        <v>142</v>
      </c>
      <c r="AU696" s="236" t="s">
        <v>83</v>
      </c>
      <c r="AV696" s="13" t="s">
        <v>83</v>
      </c>
      <c r="AW696" s="13" t="s">
        <v>34</v>
      </c>
      <c r="AX696" s="13" t="s">
        <v>81</v>
      </c>
      <c r="AY696" s="236" t="s">
        <v>129</v>
      </c>
    </row>
    <row r="697" s="2" customFormat="1" ht="16.5" customHeight="1">
      <c r="A697" s="39"/>
      <c r="B697" s="40"/>
      <c r="C697" s="206" t="s">
        <v>947</v>
      </c>
      <c r="D697" s="206" t="s">
        <v>131</v>
      </c>
      <c r="E697" s="207" t="s">
        <v>948</v>
      </c>
      <c r="F697" s="208" t="s">
        <v>949</v>
      </c>
      <c r="G697" s="209" t="s">
        <v>154</v>
      </c>
      <c r="H697" s="210">
        <v>1</v>
      </c>
      <c r="I697" s="211"/>
      <c r="J697" s="212">
        <f>ROUND(I697*H697,2)</f>
        <v>0</v>
      </c>
      <c r="K697" s="208" t="s">
        <v>135</v>
      </c>
      <c r="L697" s="45"/>
      <c r="M697" s="213" t="s">
        <v>21</v>
      </c>
      <c r="N697" s="214" t="s">
        <v>44</v>
      </c>
      <c r="O697" s="85"/>
      <c r="P697" s="215">
        <f>O697*H697</f>
        <v>0</v>
      </c>
      <c r="Q697" s="215">
        <v>0.21734000000000001</v>
      </c>
      <c r="R697" s="215">
        <f>Q697*H697</f>
        <v>0.21734000000000001</v>
      </c>
      <c r="S697" s="215">
        <v>0</v>
      </c>
      <c r="T697" s="216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17" t="s">
        <v>136</v>
      </c>
      <c r="AT697" s="217" t="s">
        <v>131</v>
      </c>
      <c r="AU697" s="217" t="s">
        <v>83</v>
      </c>
      <c r="AY697" s="18" t="s">
        <v>129</v>
      </c>
      <c r="BE697" s="218">
        <f>IF(N697="základní",J697,0)</f>
        <v>0</v>
      </c>
      <c r="BF697" s="218">
        <f>IF(N697="snížená",J697,0)</f>
        <v>0</v>
      </c>
      <c r="BG697" s="218">
        <f>IF(N697="zákl. přenesená",J697,0)</f>
        <v>0</v>
      </c>
      <c r="BH697" s="218">
        <f>IF(N697="sníž. přenesená",J697,0)</f>
        <v>0</v>
      </c>
      <c r="BI697" s="218">
        <f>IF(N697="nulová",J697,0)</f>
        <v>0</v>
      </c>
      <c r="BJ697" s="18" t="s">
        <v>81</v>
      </c>
      <c r="BK697" s="218">
        <f>ROUND(I697*H697,2)</f>
        <v>0</v>
      </c>
      <c r="BL697" s="18" t="s">
        <v>136</v>
      </c>
      <c r="BM697" s="217" t="s">
        <v>950</v>
      </c>
    </row>
    <row r="698" s="2" customFormat="1">
      <c r="A698" s="39"/>
      <c r="B698" s="40"/>
      <c r="C698" s="41"/>
      <c r="D698" s="219" t="s">
        <v>138</v>
      </c>
      <c r="E698" s="41"/>
      <c r="F698" s="220" t="s">
        <v>949</v>
      </c>
      <c r="G698" s="41"/>
      <c r="H698" s="41"/>
      <c r="I698" s="221"/>
      <c r="J698" s="41"/>
      <c r="K698" s="41"/>
      <c r="L698" s="45"/>
      <c r="M698" s="222"/>
      <c r="N698" s="223"/>
      <c r="O698" s="85"/>
      <c r="P698" s="85"/>
      <c r="Q698" s="85"/>
      <c r="R698" s="85"/>
      <c r="S698" s="85"/>
      <c r="T698" s="86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138</v>
      </c>
      <c r="AU698" s="18" t="s">
        <v>83</v>
      </c>
    </row>
    <row r="699" s="2" customFormat="1">
      <c r="A699" s="39"/>
      <c r="B699" s="40"/>
      <c r="C699" s="41"/>
      <c r="D699" s="224" t="s">
        <v>140</v>
      </c>
      <c r="E699" s="41"/>
      <c r="F699" s="225" t="s">
        <v>951</v>
      </c>
      <c r="G699" s="41"/>
      <c r="H699" s="41"/>
      <c r="I699" s="221"/>
      <c r="J699" s="41"/>
      <c r="K699" s="41"/>
      <c r="L699" s="45"/>
      <c r="M699" s="222"/>
      <c r="N699" s="223"/>
      <c r="O699" s="85"/>
      <c r="P699" s="85"/>
      <c r="Q699" s="85"/>
      <c r="R699" s="85"/>
      <c r="S699" s="85"/>
      <c r="T699" s="86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140</v>
      </c>
      <c r="AU699" s="18" t="s">
        <v>83</v>
      </c>
    </row>
    <row r="700" s="13" customFormat="1">
      <c r="A700" s="13"/>
      <c r="B700" s="226"/>
      <c r="C700" s="227"/>
      <c r="D700" s="219" t="s">
        <v>142</v>
      </c>
      <c r="E700" s="228" t="s">
        <v>21</v>
      </c>
      <c r="F700" s="229" t="s">
        <v>921</v>
      </c>
      <c r="G700" s="227"/>
      <c r="H700" s="230">
        <v>1</v>
      </c>
      <c r="I700" s="231"/>
      <c r="J700" s="227"/>
      <c r="K700" s="227"/>
      <c r="L700" s="232"/>
      <c r="M700" s="233"/>
      <c r="N700" s="234"/>
      <c r="O700" s="234"/>
      <c r="P700" s="234"/>
      <c r="Q700" s="234"/>
      <c r="R700" s="234"/>
      <c r="S700" s="234"/>
      <c r="T700" s="23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6" t="s">
        <v>142</v>
      </c>
      <c r="AU700" s="236" t="s">
        <v>83</v>
      </c>
      <c r="AV700" s="13" t="s">
        <v>83</v>
      </c>
      <c r="AW700" s="13" t="s">
        <v>34</v>
      </c>
      <c r="AX700" s="13" t="s">
        <v>81</v>
      </c>
      <c r="AY700" s="236" t="s">
        <v>129</v>
      </c>
    </row>
    <row r="701" s="2" customFormat="1" ht="16.5" customHeight="1">
      <c r="A701" s="39"/>
      <c r="B701" s="40"/>
      <c r="C701" s="258" t="s">
        <v>952</v>
      </c>
      <c r="D701" s="258" t="s">
        <v>495</v>
      </c>
      <c r="E701" s="259" t="s">
        <v>953</v>
      </c>
      <c r="F701" s="260" t="s">
        <v>954</v>
      </c>
      <c r="G701" s="261" t="s">
        <v>154</v>
      </c>
      <c r="H701" s="262">
        <v>1</v>
      </c>
      <c r="I701" s="263"/>
      <c r="J701" s="264">
        <f>ROUND(I701*H701,2)</f>
        <v>0</v>
      </c>
      <c r="K701" s="260" t="s">
        <v>21</v>
      </c>
      <c r="L701" s="265"/>
      <c r="M701" s="266" t="s">
        <v>21</v>
      </c>
      <c r="N701" s="267" t="s">
        <v>44</v>
      </c>
      <c r="O701" s="85"/>
      <c r="P701" s="215">
        <f>O701*H701</f>
        <v>0</v>
      </c>
      <c r="Q701" s="215">
        <v>0.041000000000000002</v>
      </c>
      <c r="R701" s="215">
        <f>Q701*H701</f>
        <v>0.041000000000000002</v>
      </c>
      <c r="S701" s="215">
        <v>0</v>
      </c>
      <c r="T701" s="216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17" t="s">
        <v>185</v>
      </c>
      <c r="AT701" s="217" t="s">
        <v>495</v>
      </c>
      <c r="AU701" s="217" t="s">
        <v>83</v>
      </c>
      <c r="AY701" s="18" t="s">
        <v>129</v>
      </c>
      <c r="BE701" s="218">
        <f>IF(N701="základní",J701,0)</f>
        <v>0</v>
      </c>
      <c r="BF701" s="218">
        <f>IF(N701="snížená",J701,0)</f>
        <v>0</v>
      </c>
      <c r="BG701" s="218">
        <f>IF(N701="zákl. přenesená",J701,0)</f>
        <v>0</v>
      </c>
      <c r="BH701" s="218">
        <f>IF(N701="sníž. přenesená",J701,0)</f>
        <v>0</v>
      </c>
      <c r="BI701" s="218">
        <f>IF(N701="nulová",J701,0)</f>
        <v>0</v>
      </c>
      <c r="BJ701" s="18" t="s">
        <v>81</v>
      </c>
      <c r="BK701" s="218">
        <f>ROUND(I701*H701,2)</f>
        <v>0</v>
      </c>
      <c r="BL701" s="18" t="s">
        <v>136</v>
      </c>
      <c r="BM701" s="217" t="s">
        <v>955</v>
      </c>
    </row>
    <row r="702" s="2" customFormat="1">
      <c r="A702" s="39"/>
      <c r="B702" s="40"/>
      <c r="C702" s="41"/>
      <c r="D702" s="219" t="s">
        <v>138</v>
      </c>
      <c r="E702" s="41"/>
      <c r="F702" s="220" t="s">
        <v>956</v>
      </c>
      <c r="G702" s="41"/>
      <c r="H702" s="41"/>
      <c r="I702" s="221"/>
      <c r="J702" s="41"/>
      <c r="K702" s="41"/>
      <c r="L702" s="45"/>
      <c r="M702" s="222"/>
      <c r="N702" s="223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138</v>
      </c>
      <c r="AU702" s="18" t="s">
        <v>83</v>
      </c>
    </row>
    <row r="703" s="13" customFormat="1">
      <c r="A703" s="13"/>
      <c r="B703" s="226"/>
      <c r="C703" s="227"/>
      <c r="D703" s="219" t="s">
        <v>142</v>
      </c>
      <c r="E703" s="228" t="s">
        <v>21</v>
      </c>
      <c r="F703" s="229" t="s">
        <v>921</v>
      </c>
      <c r="G703" s="227"/>
      <c r="H703" s="230">
        <v>1</v>
      </c>
      <c r="I703" s="231"/>
      <c r="J703" s="227"/>
      <c r="K703" s="227"/>
      <c r="L703" s="232"/>
      <c r="M703" s="233"/>
      <c r="N703" s="234"/>
      <c r="O703" s="234"/>
      <c r="P703" s="234"/>
      <c r="Q703" s="234"/>
      <c r="R703" s="234"/>
      <c r="S703" s="234"/>
      <c r="T703" s="235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6" t="s">
        <v>142</v>
      </c>
      <c r="AU703" s="236" t="s">
        <v>83</v>
      </c>
      <c r="AV703" s="13" t="s">
        <v>83</v>
      </c>
      <c r="AW703" s="13" t="s">
        <v>34</v>
      </c>
      <c r="AX703" s="13" t="s">
        <v>81</v>
      </c>
      <c r="AY703" s="236" t="s">
        <v>129</v>
      </c>
    </row>
    <row r="704" s="2" customFormat="1" ht="16.5" customHeight="1">
      <c r="A704" s="39"/>
      <c r="B704" s="40"/>
      <c r="C704" s="206" t="s">
        <v>957</v>
      </c>
      <c r="D704" s="206" t="s">
        <v>131</v>
      </c>
      <c r="E704" s="207" t="s">
        <v>958</v>
      </c>
      <c r="F704" s="208" t="s">
        <v>959</v>
      </c>
      <c r="G704" s="209" t="s">
        <v>154</v>
      </c>
      <c r="H704" s="210">
        <v>2</v>
      </c>
      <c r="I704" s="211"/>
      <c r="J704" s="212">
        <f>ROUND(I704*H704,2)</f>
        <v>0</v>
      </c>
      <c r="K704" s="208" t="s">
        <v>135</v>
      </c>
      <c r="L704" s="45"/>
      <c r="M704" s="213" t="s">
        <v>21</v>
      </c>
      <c r="N704" s="214" t="s">
        <v>44</v>
      </c>
      <c r="O704" s="85"/>
      <c r="P704" s="215">
        <f>O704*H704</f>
        <v>0</v>
      </c>
      <c r="Q704" s="215">
        <v>0.42080000000000001</v>
      </c>
      <c r="R704" s="215">
        <f>Q704*H704</f>
        <v>0.84160000000000001</v>
      </c>
      <c r="S704" s="215">
        <v>0</v>
      </c>
      <c r="T704" s="216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17" t="s">
        <v>136</v>
      </c>
      <c r="AT704" s="217" t="s">
        <v>131</v>
      </c>
      <c r="AU704" s="217" t="s">
        <v>83</v>
      </c>
      <c r="AY704" s="18" t="s">
        <v>129</v>
      </c>
      <c r="BE704" s="218">
        <f>IF(N704="základní",J704,0)</f>
        <v>0</v>
      </c>
      <c r="BF704" s="218">
        <f>IF(N704="snížená",J704,0)</f>
        <v>0</v>
      </c>
      <c r="BG704" s="218">
        <f>IF(N704="zákl. přenesená",J704,0)</f>
        <v>0</v>
      </c>
      <c r="BH704" s="218">
        <f>IF(N704="sníž. přenesená",J704,0)</f>
        <v>0</v>
      </c>
      <c r="BI704" s="218">
        <f>IF(N704="nulová",J704,0)</f>
        <v>0</v>
      </c>
      <c r="BJ704" s="18" t="s">
        <v>81</v>
      </c>
      <c r="BK704" s="218">
        <f>ROUND(I704*H704,2)</f>
        <v>0</v>
      </c>
      <c r="BL704" s="18" t="s">
        <v>136</v>
      </c>
      <c r="BM704" s="217" t="s">
        <v>960</v>
      </c>
    </row>
    <row r="705" s="2" customFormat="1">
      <c r="A705" s="39"/>
      <c r="B705" s="40"/>
      <c r="C705" s="41"/>
      <c r="D705" s="219" t="s">
        <v>138</v>
      </c>
      <c r="E705" s="41"/>
      <c r="F705" s="220" t="s">
        <v>959</v>
      </c>
      <c r="G705" s="41"/>
      <c r="H705" s="41"/>
      <c r="I705" s="221"/>
      <c r="J705" s="41"/>
      <c r="K705" s="41"/>
      <c r="L705" s="45"/>
      <c r="M705" s="222"/>
      <c r="N705" s="223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138</v>
      </c>
      <c r="AU705" s="18" t="s">
        <v>83</v>
      </c>
    </row>
    <row r="706" s="2" customFormat="1">
      <c r="A706" s="39"/>
      <c r="B706" s="40"/>
      <c r="C706" s="41"/>
      <c r="D706" s="224" t="s">
        <v>140</v>
      </c>
      <c r="E706" s="41"/>
      <c r="F706" s="225" t="s">
        <v>961</v>
      </c>
      <c r="G706" s="41"/>
      <c r="H706" s="41"/>
      <c r="I706" s="221"/>
      <c r="J706" s="41"/>
      <c r="K706" s="41"/>
      <c r="L706" s="45"/>
      <c r="M706" s="222"/>
      <c r="N706" s="223"/>
      <c r="O706" s="85"/>
      <c r="P706" s="85"/>
      <c r="Q706" s="85"/>
      <c r="R706" s="85"/>
      <c r="S706" s="85"/>
      <c r="T706" s="86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140</v>
      </c>
      <c r="AU706" s="18" t="s">
        <v>83</v>
      </c>
    </row>
    <row r="707" s="13" customFormat="1">
      <c r="A707" s="13"/>
      <c r="B707" s="226"/>
      <c r="C707" s="227"/>
      <c r="D707" s="219" t="s">
        <v>142</v>
      </c>
      <c r="E707" s="228" t="s">
        <v>21</v>
      </c>
      <c r="F707" s="229" t="s">
        <v>962</v>
      </c>
      <c r="G707" s="227"/>
      <c r="H707" s="230">
        <v>2</v>
      </c>
      <c r="I707" s="231"/>
      <c r="J707" s="227"/>
      <c r="K707" s="227"/>
      <c r="L707" s="232"/>
      <c r="M707" s="233"/>
      <c r="N707" s="234"/>
      <c r="O707" s="234"/>
      <c r="P707" s="234"/>
      <c r="Q707" s="234"/>
      <c r="R707" s="234"/>
      <c r="S707" s="234"/>
      <c r="T707" s="235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6" t="s">
        <v>142</v>
      </c>
      <c r="AU707" s="236" t="s">
        <v>83</v>
      </c>
      <c r="AV707" s="13" t="s">
        <v>83</v>
      </c>
      <c r="AW707" s="13" t="s">
        <v>34</v>
      </c>
      <c r="AX707" s="13" t="s">
        <v>81</v>
      </c>
      <c r="AY707" s="236" t="s">
        <v>129</v>
      </c>
    </row>
    <row r="708" s="12" customFormat="1" ht="22.8" customHeight="1">
      <c r="A708" s="12"/>
      <c r="B708" s="190"/>
      <c r="C708" s="191"/>
      <c r="D708" s="192" t="s">
        <v>72</v>
      </c>
      <c r="E708" s="204" t="s">
        <v>192</v>
      </c>
      <c r="F708" s="204" t="s">
        <v>963</v>
      </c>
      <c r="G708" s="191"/>
      <c r="H708" s="191"/>
      <c r="I708" s="194"/>
      <c r="J708" s="205">
        <f>BK708</f>
        <v>0</v>
      </c>
      <c r="K708" s="191"/>
      <c r="L708" s="196"/>
      <c r="M708" s="197"/>
      <c r="N708" s="198"/>
      <c r="O708" s="198"/>
      <c r="P708" s="199">
        <f>SUM(P709:P767)</f>
        <v>0</v>
      </c>
      <c r="Q708" s="198"/>
      <c r="R708" s="199">
        <f>SUM(R709:R767)</f>
        <v>70.661244249999996</v>
      </c>
      <c r="S708" s="198"/>
      <c r="T708" s="200">
        <f>SUM(T709:T767)</f>
        <v>59.920000000000002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01" t="s">
        <v>81</v>
      </c>
      <c r="AT708" s="202" t="s">
        <v>72</v>
      </c>
      <c r="AU708" s="202" t="s">
        <v>81</v>
      </c>
      <c r="AY708" s="201" t="s">
        <v>129</v>
      </c>
      <c r="BK708" s="203">
        <f>SUM(BK709:BK767)</f>
        <v>0</v>
      </c>
    </row>
    <row r="709" s="2" customFormat="1" ht="16.5" customHeight="1">
      <c r="A709" s="39"/>
      <c r="B709" s="40"/>
      <c r="C709" s="206" t="s">
        <v>964</v>
      </c>
      <c r="D709" s="206" t="s">
        <v>131</v>
      </c>
      <c r="E709" s="207" t="s">
        <v>965</v>
      </c>
      <c r="F709" s="208" t="s">
        <v>966</v>
      </c>
      <c r="G709" s="209" t="s">
        <v>613</v>
      </c>
      <c r="H709" s="210">
        <v>407</v>
      </c>
      <c r="I709" s="211"/>
      <c r="J709" s="212">
        <f>ROUND(I709*H709,2)</f>
        <v>0</v>
      </c>
      <c r="K709" s="208" t="s">
        <v>21</v>
      </c>
      <c r="L709" s="45"/>
      <c r="M709" s="213" t="s">
        <v>21</v>
      </c>
      <c r="N709" s="214" t="s">
        <v>44</v>
      </c>
      <c r="O709" s="85"/>
      <c r="P709" s="215">
        <f>O709*H709</f>
        <v>0</v>
      </c>
      <c r="Q709" s="215">
        <v>0</v>
      </c>
      <c r="R709" s="215">
        <f>Q709*H709</f>
        <v>0</v>
      </c>
      <c r="S709" s="215">
        <v>0</v>
      </c>
      <c r="T709" s="216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17" t="s">
        <v>136</v>
      </c>
      <c r="AT709" s="217" t="s">
        <v>131</v>
      </c>
      <c r="AU709" s="217" t="s">
        <v>83</v>
      </c>
      <c r="AY709" s="18" t="s">
        <v>129</v>
      </c>
      <c r="BE709" s="218">
        <f>IF(N709="základní",J709,0)</f>
        <v>0</v>
      </c>
      <c r="BF709" s="218">
        <f>IF(N709="snížená",J709,0)</f>
        <v>0</v>
      </c>
      <c r="BG709" s="218">
        <f>IF(N709="zákl. přenesená",J709,0)</f>
        <v>0</v>
      </c>
      <c r="BH709" s="218">
        <f>IF(N709="sníž. přenesená",J709,0)</f>
        <v>0</v>
      </c>
      <c r="BI709" s="218">
        <f>IF(N709="nulová",J709,0)</f>
        <v>0</v>
      </c>
      <c r="BJ709" s="18" t="s">
        <v>81</v>
      </c>
      <c r="BK709" s="218">
        <f>ROUND(I709*H709,2)</f>
        <v>0</v>
      </c>
      <c r="BL709" s="18" t="s">
        <v>136</v>
      </c>
      <c r="BM709" s="217" t="s">
        <v>967</v>
      </c>
    </row>
    <row r="710" s="2" customFormat="1">
      <c r="A710" s="39"/>
      <c r="B710" s="40"/>
      <c r="C710" s="41"/>
      <c r="D710" s="219" t="s">
        <v>138</v>
      </c>
      <c r="E710" s="41"/>
      <c r="F710" s="220" t="s">
        <v>966</v>
      </c>
      <c r="G710" s="41"/>
      <c r="H710" s="41"/>
      <c r="I710" s="221"/>
      <c r="J710" s="41"/>
      <c r="K710" s="41"/>
      <c r="L710" s="45"/>
      <c r="M710" s="222"/>
      <c r="N710" s="223"/>
      <c r="O710" s="85"/>
      <c r="P710" s="85"/>
      <c r="Q710" s="85"/>
      <c r="R710" s="85"/>
      <c r="S710" s="85"/>
      <c r="T710" s="86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138</v>
      </c>
      <c r="AU710" s="18" t="s">
        <v>83</v>
      </c>
    </row>
    <row r="711" s="13" customFormat="1">
      <c r="A711" s="13"/>
      <c r="B711" s="226"/>
      <c r="C711" s="227"/>
      <c r="D711" s="219" t="s">
        <v>142</v>
      </c>
      <c r="E711" s="228" t="s">
        <v>21</v>
      </c>
      <c r="F711" s="229" t="s">
        <v>968</v>
      </c>
      <c r="G711" s="227"/>
      <c r="H711" s="230">
        <v>407</v>
      </c>
      <c r="I711" s="231"/>
      <c r="J711" s="227"/>
      <c r="K711" s="227"/>
      <c r="L711" s="232"/>
      <c r="M711" s="233"/>
      <c r="N711" s="234"/>
      <c r="O711" s="234"/>
      <c r="P711" s="234"/>
      <c r="Q711" s="234"/>
      <c r="R711" s="234"/>
      <c r="S711" s="234"/>
      <c r="T711" s="235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6" t="s">
        <v>142</v>
      </c>
      <c r="AU711" s="236" t="s">
        <v>83</v>
      </c>
      <c r="AV711" s="13" t="s">
        <v>83</v>
      </c>
      <c r="AW711" s="13" t="s">
        <v>34</v>
      </c>
      <c r="AX711" s="13" t="s">
        <v>73</v>
      </c>
      <c r="AY711" s="236" t="s">
        <v>129</v>
      </c>
    </row>
    <row r="712" s="14" customFormat="1">
      <c r="A712" s="14"/>
      <c r="B712" s="237"/>
      <c r="C712" s="238"/>
      <c r="D712" s="219" t="s">
        <v>142</v>
      </c>
      <c r="E712" s="239" t="s">
        <v>21</v>
      </c>
      <c r="F712" s="240" t="s">
        <v>144</v>
      </c>
      <c r="G712" s="238"/>
      <c r="H712" s="241">
        <v>407</v>
      </c>
      <c r="I712" s="242"/>
      <c r="J712" s="238"/>
      <c r="K712" s="238"/>
      <c r="L712" s="243"/>
      <c r="M712" s="244"/>
      <c r="N712" s="245"/>
      <c r="O712" s="245"/>
      <c r="P712" s="245"/>
      <c r="Q712" s="245"/>
      <c r="R712" s="245"/>
      <c r="S712" s="245"/>
      <c r="T712" s="246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7" t="s">
        <v>142</v>
      </c>
      <c r="AU712" s="247" t="s">
        <v>83</v>
      </c>
      <c r="AV712" s="14" t="s">
        <v>136</v>
      </c>
      <c r="AW712" s="14" t="s">
        <v>34</v>
      </c>
      <c r="AX712" s="14" t="s">
        <v>81</v>
      </c>
      <c r="AY712" s="247" t="s">
        <v>129</v>
      </c>
    </row>
    <row r="713" s="2" customFormat="1" ht="21.75" customHeight="1">
      <c r="A713" s="39"/>
      <c r="B713" s="40"/>
      <c r="C713" s="206" t="s">
        <v>969</v>
      </c>
      <c r="D713" s="206" t="s">
        <v>131</v>
      </c>
      <c r="E713" s="207" t="s">
        <v>970</v>
      </c>
      <c r="F713" s="208" t="s">
        <v>971</v>
      </c>
      <c r="G713" s="209" t="s">
        <v>613</v>
      </c>
      <c r="H713" s="210">
        <v>240</v>
      </c>
      <c r="I713" s="211"/>
      <c r="J713" s="212">
        <f>ROUND(I713*H713,2)</f>
        <v>0</v>
      </c>
      <c r="K713" s="208" t="s">
        <v>135</v>
      </c>
      <c r="L713" s="45"/>
      <c r="M713" s="213" t="s">
        <v>21</v>
      </c>
      <c r="N713" s="214" t="s">
        <v>44</v>
      </c>
      <c r="O713" s="85"/>
      <c r="P713" s="215">
        <f>O713*H713</f>
        <v>0</v>
      </c>
      <c r="Q713" s="215">
        <v>0.15540000000000001</v>
      </c>
      <c r="R713" s="215">
        <f>Q713*H713</f>
        <v>37.295999999999999</v>
      </c>
      <c r="S713" s="215">
        <v>0</v>
      </c>
      <c r="T713" s="216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17" t="s">
        <v>136</v>
      </c>
      <c r="AT713" s="217" t="s">
        <v>131</v>
      </c>
      <c r="AU713" s="217" t="s">
        <v>83</v>
      </c>
      <c r="AY713" s="18" t="s">
        <v>129</v>
      </c>
      <c r="BE713" s="218">
        <f>IF(N713="základní",J713,0)</f>
        <v>0</v>
      </c>
      <c r="BF713" s="218">
        <f>IF(N713="snížená",J713,0)</f>
        <v>0</v>
      </c>
      <c r="BG713" s="218">
        <f>IF(N713="zákl. přenesená",J713,0)</f>
        <v>0</v>
      </c>
      <c r="BH713" s="218">
        <f>IF(N713="sníž. přenesená",J713,0)</f>
        <v>0</v>
      </c>
      <c r="BI713" s="218">
        <f>IF(N713="nulová",J713,0)</f>
        <v>0</v>
      </c>
      <c r="BJ713" s="18" t="s">
        <v>81</v>
      </c>
      <c r="BK713" s="218">
        <f>ROUND(I713*H713,2)</f>
        <v>0</v>
      </c>
      <c r="BL713" s="18" t="s">
        <v>136</v>
      </c>
      <c r="BM713" s="217" t="s">
        <v>972</v>
      </c>
    </row>
    <row r="714" s="2" customFormat="1">
      <c r="A714" s="39"/>
      <c r="B714" s="40"/>
      <c r="C714" s="41"/>
      <c r="D714" s="219" t="s">
        <v>138</v>
      </c>
      <c r="E714" s="41"/>
      <c r="F714" s="220" t="s">
        <v>973</v>
      </c>
      <c r="G714" s="41"/>
      <c r="H714" s="41"/>
      <c r="I714" s="221"/>
      <c r="J714" s="41"/>
      <c r="K714" s="41"/>
      <c r="L714" s="45"/>
      <c r="M714" s="222"/>
      <c r="N714" s="223"/>
      <c r="O714" s="85"/>
      <c r="P714" s="85"/>
      <c r="Q714" s="85"/>
      <c r="R714" s="85"/>
      <c r="S714" s="85"/>
      <c r="T714" s="86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138</v>
      </c>
      <c r="AU714" s="18" t="s">
        <v>83</v>
      </c>
    </row>
    <row r="715" s="2" customFormat="1">
      <c r="A715" s="39"/>
      <c r="B715" s="40"/>
      <c r="C715" s="41"/>
      <c r="D715" s="224" t="s">
        <v>140</v>
      </c>
      <c r="E715" s="41"/>
      <c r="F715" s="225" t="s">
        <v>974</v>
      </c>
      <c r="G715" s="41"/>
      <c r="H715" s="41"/>
      <c r="I715" s="221"/>
      <c r="J715" s="41"/>
      <c r="K715" s="41"/>
      <c r="L715" s="45"/>
      <c r="M715" s="222"/>
      <c r="N715" s="223"/>
      <c r="O715" s="85"/>
      <c r="P715" s="85"/>
      <c r="Q715" s="85"/>
      <c r="R715" s="85"/>
      <c r="S715" s="85"/>
      <c r="T715" s="86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140</v>
      </c>
      <c r="AU715" s="18" t="s">
        <v>83</v>
      </c>
    </row>
    <row r="716" s="13" customFormat="1">
      <c r="A716" s="13"/>
      <c r="B716" s="226"/>
      <c r="C716" s="227"/>
      <c r="D716" s="219" t="s">
        <v>142</v>
      </c>
      <c r="E716" s="228" t="s">
        <v>21</v>
      </c>
      <c r="F716" s="229" t="s">
        <v>975</v>
      </c>
      <c r="G716" s="227"/>
      <c r="H716" s="230">
        <v>168</v>
      </c>
      <c r="I716" s="231"/>
      <c r="J716" s="227"/>
      <c r="K716" s="227"/>
      <c r="L716" s="232"/>
      <c r="M716" s="233"/>
      <c r="N716" s="234"/>
      <c r="O716" s="234"/>
      <c r="P716" s="234"/>
      <c r="Q716" s="234"/>
      <c r="R716" s="234"/>
      <c r="S716" s="234"/>
      <c r="T716" s="235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6" t="s">
        <v>142</v>
      </c>
      <c r="AU716" s="236" t="s">
        <v>83</v>
      </c>
      <c r="AV716" s="13" t="s">
        <v>83</v>
      </c>
      <c r="AW716" s="13" t="s">
        <v>34</v>
      </c>
      <c r="AX716" s="13" t="s">
        <v>73</v>
      </c>
      <c r="AY716" s="236" t="s">
        <v>129</v>
      </c>
    </row>
    <row r="717" s="13" customFormat="1">
      <c r="A717" s="13"/>
      <c r="B717" s="226"/>
      <c r="C717" s="227"/>
      <c r="D717" s="219" t="s">
        <v>142</v>
      </c>
      <c r="E717" s="228" t="s">
        <v>21</v>
      </c>
      <c r="F717" s="229" t="s">
        <v>976</v>
      </c>
      <c r="G717" s="227"/>
      <c r="H717" s="230">
        <v>72</v>
      </c>
      <c r="I717" s="231"/>
      <c r="J717" s="227"/>
      <c r="K717" s="227"/>
      <c r="L717" s="232"/>
      <c r="M717" s="233"/>
      <c r="N717" s="234"/>
      <c r="O717" s="234"/>
      <c r="P717" s="234"/>
      <c r="Q717" s="234"/>
      <c r="R717" s="234"/>
      <c r="S717" s="234"/>
      <c r="T717" s="235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6" t="s">
        <v>142</v>
      </c>
      <c r="AU717" s="236" t="s">
        <v>83</v>
      </c>
      <c r="AV717" s="13" t="s">
        <v>83</v>
      </c>
      <c r="AW717" s="13" t="s">
        <v>34</v>
      </c>
      <c r="AX717" s="13" t="s">
        <v>73</v>
      </c>
      <c r="AY717" s="236" t="s">
        <v>129</v>
      </c>
    </row>
    <row r="718" s="14" customFormat="1">
      <c r="A718" s="14"/>
      <c r="B718" s="237"/>
      <c r="C718" s="238"/>
      <c r="D718" s="219" t="s">
        <v>142</v>
      </c>
      <c r="E718" s="239" t="s">
        <v>21</v>
      </c>
      <c r="F718" s="240" t="s">
        <v>144</v>
      </c>
      <c r="G718" s="238"/>
      <c r="H718" s="241">
        <v>240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7" t="s">
        <v>142</v>
      </c>
      <c r="AU718" s="247" t="s">
        <v>83</v>
      </c>
      <c r="AV718" s="14" t="s">
        <v>136</v>
      </c>
      <c r="AW718" s="14" t="s">
        <v>34</v>
      </c>
      <c r="AX718" s="14" t="s">
        <v>81</v>
      </c>
      <c r="AY718" s="247" t="s">
        <v>129</v>
      </c>
    </row>
    <row r="719" s="2" customFormat="1" ht="16.5" customHeight="1">
      <c r="A719" s="39"/>
      <c r="B719" s="40"/>
      <c r="C719" s="258" t="s">
        <v>977</v>
      </c>
      <c r="D719" s="258" t="s">
        <v>495</v>
      </c>
      <c r="E719" s="259" t="s">
        <v>978</v>
      </c>
      <c r="F719" s="260" t="s">
        <v>979</v>
      </c>
      <c r="G719" s="261" t="s">
        <v>613</v>
      </c>
      <c r="H719" s="262">
        <v>219.32499999999999</v>
      </c>
      <c r="I719" s="263"/>
      <c r="J719" s="264">
        <f>ROUND(I719*H719,2)</f>
        <v>0</v>
      </c>
      <c r="K719" s="260" t="s">
        <v>135</v>
      </c>
      <c r="L719" s="265"/>
      <c r="M719" s="266" t="s">
        <v>21</v>
      </c>
      <c r="N719" s="267" t="s">
        <v>44</v>
      </c>
      <c r="O719" s="85"/>
      <c r="P719" s="215">
        <f>O719*H719</f>
        <v>0</v>
      </c>
      <c r="Q719" s="215">
        <v>0.080000000000000002</v>
      </c>
      <c r="R719" s="215">
        <f>Q719*H719</f>
        <v>17.545999999999999</v>
      </c>
      <c r="S719" s="215">
        <v>0</v>
      </c>
      <c r="T719" s="216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17" t="s">
        <v>185</v>
      </c>
      <c r="AT719" s="217" t="s">
        <v>495</v>
      </c>
      <c r="AU719" s="217" t="s">
        <v>83</v>
      </c>
      <c r="AY719" s="18" t="s">
        <v>129</v>
      </c>
      <c r="BE719" s="218">
        <f>IF(N719="základní",J719,0)</f>
        <v>0</v>
      </c>
      <c r="BF719" s="218">
        <f>IF(N719="snížená",J719,0)</f>
        <v>0</v>
      </c>
      <c r="BG719" s="218">
        <f>IF(N719="zákl. přenesená",J719,0)</f>
        <v>0</v>
      </c>
      <c r="BH719" s="218">
        <f>IF(N719="sníž. přenesená",J719,0)</f>
        <v>0</v>
      </c>
      <c r="BI719" s="218">
        <f>IF(N719="nulová",J719,0)</f>
        <v>0</v>
      </c>
      <c r="BJ719" s="18" t="s">
        <v>81</v>
      </c>
      <c r="BK719" s="218">
        <f>ROUND(I719*H719,2)</f>
        <v>0</v>
      </c>
      <c r="BL719" s="18" t="s">
        <v>136</v>
      </c>
      <c r="BM719" s="217" t="s">
        <v>980</v>
      </c>
    </row>
    <row r="720" s="2" customFormat="1">
      <c r="A720" s="39"/>
      <c r="B720" s="40"/>
      <c r="C720" s="41"/>
      <c r="D720" s="219" t="s">
        <v>138</v>
      </c>
      <c r="E720" s="41"/>
      <c r="F720" s="220" t="s">
        <v>979</v>
      </c>
      <c r="G720" s="41"/>
      <c r="H720" s="41"/>
      <c r="I720" s="221"/>
      <c r="J720" s="41"/>
      <c r="K720" s="41"/>
      <c r="L720" s="45"/>
      <c r="M720" s="222"/>
      <c r="N720" s="223"/>
      <c r="O720" s="85"/>
      <c r="P720" s="85"/>
      <c r="Q720" s="85"/>
      <c r="R720" s="85"/>
      <c r="S720" s="85"/>
      <c r="T720" s="86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138</v>
      </c>
      <c r="AU720" s="18" t="s">
        <v>83</v>
      </c>
    </row>
    <row r="721" s="13" customFormat="1">
      <c r="A721" s="13"/>
      <c r="B721" s="226"/>
      <c r="C721" s="227"/>
      <c r="D721" s="219" t="s">
        <v>142</v>
      </c>
      <c r="E721" s="228" t="s">
        <v>21</v>
      </c>
      <c r="F721" s="229" t="s">
        <v>981</v>
      </c>
      <c r="G721" s="227"/>
      <c r="H721" s="230">
        <v>143.72499999999999</v>
      </c>
      <c r="I721" s="231"/>
      <c r="J721" s="227"/>
      <c r="K721" s="227"/>
      <c r="L721" s="232"/>
      <c r="M721" s="233"/>
      <c r="N721" s="234"/>
      <c r="O721" s="234"/>
      <c r="P721" s="234"/>
      <c r="Q721" s="234"/>
      <c r="R721" s="234"/>
      <c r="S721" s="234"/>
      <c r="T721" s="235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6" t="s">
        <v>142</v>
      </c>
      <c r="AU721" s="236" t="s">
        <v>83</v>
      </c>
      <c r="AV721" s="13" t="s">
        <v>83</v>
      </c>
      <c r="AW721" s="13" t="s">
        <v>34</v>
      </c>
      <c r="AX721" s="13" t="s">
        <v>73</v>
      </c>
      <c r="AY721" s="236" t="s">
        <v>129</v>
      </c>
    </row>
    <row r="722" s="13" customFormat="1">
      <c r="A722" s="13"/>
      <c r="B722" s="226"/>
      <c r="C722" s="227"/>
      <c r="D722" s="219" t="s">
        <v>142</v>
      </c>
      <c r="E722" s="228" t="s">
        <v>21</v>
      </c>
      <c r="F722" s="229" t="s">
        <v>982</v>
      </c>
      <c r="G722" s="227"/>
      <c r="H722" s="230">
        <v>12.6</v>
      </c>
      <c r="I722" s="231"/>
      <c r="J722" s="227"/>
      <c r="K722" s="227"/>
      <c r="L722" s="232"/>
      <c r="M722" s="233"/>
      <c r="N722" s="234"/>
      <c r="O722" s="234"/>
      <c r="P722" s="234"/>
      <c r="Q722" s="234"/>
      <c r="R722" s="234"/>
      <c r="S722" s="234"/>
      <c r="T722" s="235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6" t="s">
        <v>142</v>
      </c>
      <c r="AU722" s="236" t="s">
        <v>83</v>
      </c>
      <c r="AV722" s="13" t="s">
        <v>83</v>
      </c>
      <c r="AW722" s="13" t="s">
        <v>34</v>
      </c>
      <c r="AX722" s="13" t="s">
        <v>73</v>
      </c>
      <c r="AY722" s="236" t="s">
        <v>129</v>
      </c>
    </row>
    <row r="723" s="13" customFormat="1">
      <c r="A723" s="13"/>
      <c r="B723" s="226"/>
      <c r="C723" s="227"/>
      <c r="D723" s="219" t="s">
        <v>142</v>
      </c>
      <c r="E723" s="228" t="s">
        <v>21</v>
      </c>
      <c r="F723" s="229" t="s">
        <v>983</v>
      </c>
      <c r="G723" s="227"/>
      <c r="H723" s="230">
        <v>12.6</v>
      </c>
      <c r="I723" s="231"/>
      <c r="J723" s="227"/>
      <c r="K723" s="227"/>
      <c r="L723" s="232"/>
      <c r="M723" s="233"/>
      <c r="N723" s="234"/>
      <c r="O723" s="234"/>
      <c r="P723" s="234"/>
      <c r="Q723" s="234"/>
      <c r="R723" s="234"/>
      <c r="S723" s="234"/>
      <c r="T723" s="23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6" t="s">
        <v>142</v>
      </c>
      <c r="AU723" s="236" t="s">
        <v>83</v>
      </c>
      <c r="AV723" s="13" t="s">
        <v>83</v>
      </c>
      <c r="AW723" s="13" t="s">
        <v>34</v>
      </c>
      <c r="AX723" s="13" t="s">
        <v>73</v>
      </c>
      <c r="AY723" s="236" t="s">
        <v>129</v>
      </c>
    </row>
    <row r="724" s="13" customFormat="1">
      <c r="A724" s="13"/>
      <c r="B724" s="226"/>
      <c r="C724" s="227"/>
      <c r="D724" s="219" t="s">
        <v>142</v>
      </c>
      <c r="E724" s="228" t="s">
        <v>21</v>
      </c>
      <c r="F724" s="229" t="s">
        <v>984</v>
      </c>
      <c r="G724" s="227"/>
      <c r="H724" s="230">
        <v>12.6</v>
      </c>
      <c r="I724" s="231"/>
      <c r="J724" s="227"/>
      <c r="K724" s="227"/>
      <c r="L724" s="232"/>
      <c r="M724" s="233"/>
      <c r="N724" s="234"/>
      <c r="O724" s="234"/>
      <c r="P724" s="234"/>
      <c r="Q724" s="234"/>
      <c r="R724" s="234"/>
      <c r="S724" s="234"/>
      <c r="T724" s="23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6" t="s">
        <v>142</v>
      </c>
      <c r="AU724" s="236" t="s">
        <v>83</v>
      </c>
      <c r="AV724" s="13" t="s">
        <v>83</v>
      </c>
      <c r="AW724" s="13" t="s">
        <v>34</v>
      </c>
      <c r="AX724" s="13" t="s">
        <v>73</v>
      </c>
      <c r="AY724" s="236" t="s">
        <v>129</v>
      </c>
    </row>
    <row r="725" s="13" customFormat="1">
      <c r="A725" s="13"/>
      <c r="B725" s="226"/>
      <c r="C725" s="227"/>
      <c r="D725" s="219" t="s">
        <v>142</v>
      </c>
      <c r="E725" s="228" t="s">
        <v>21</v>
      </c>
      <c r="F725" s="229" t="s">
        <v>985</v>
      </c>
      <c r="G725" s="227"/>
      <c r="H725" s="230">
        <v>12.6</v>
      </c>
      <c r="I725" s="231"/>
      <c r="J725" s="227"/>
      <c r="K725" s="227"/>
      <c r="L725" s="232"/>
      <c r="M725" s="233"/>
      <c r="N725" s="234"/>
      <c r="O725" s="234"/>
      <c r="P725" s="234"/>
      <c r="Q725" s="234"/>
      <c r="R725" s="234"/>
      <c r="S725" s="234"/>
      <c r="T725" s="235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6" t="s">
        <v>142</v>
      </c>
      <c r="AU725" s="236" t="s">
        <v>83</v>
      </c>
      <c r="AV725" s="13" t="s">
        <v>83</v>
      </c>
      <c r="AW725" s="13" t="s">
        <v>34</v>
      </c>
      <c r="AX725" s="13" t="s">
        <v>73</v>
      </c>
      <c r="AY725" s="236" t="s">
        <v>129</v>
      </c>
    </row>
    <row r="726" s="13" customFormat="1">
      <c r="A726" s="13"/>
      <c r="B726" s="226"/>
      <c r="C726" s="227"/>
      <c r="D726" s="219" t="s">
        <v>142</v>
      </c>
      <c r="E726" s="228" t="s">
        <v>21</v>
      </c>
      <c r="F726" s="229" t="s">
        <v>986</v>
      </c>
      <c r="G726" s="227"/>
      <c r="H726" s="230">
        <v>12.6</v>
      </c>
      <c r="I726" s="231"/>
      <c r="J726" s="227"/>
      <c r="K726" s="227"/>
      <c r="L726" s="232"/>
      <c r="M726" s="233"/>
      <c r="N726" s="234"/>
      <c r="O726" s="234"/>
      <c r="P726" s="234"/>
      <c r="Q726" s="234"/>
      <c r="R726" s="234"/>
      <c r="S726" s="234"/>
      <c r="T726" s="235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6" t="s">
        <v>142</v>
      </c>
      <c r="AU726" s="236" t="s">
        <v>83</v>
      </c>
      <c r="AV726" s="13" t="s">
        <v>83</v>
      </c>
      <c r="AW726" s="13" t="s">
        <v>34</v>
      </c>
      <c r="AX726" s="13" t="s">
        <v>73</v>
      </c>
      <c r="AY726" s="236" t="s">
        <v>129</v>
      </c>
    </row>
    <row r="727" s="13" customFormat="1">
      <c r="A727" s="13"/>
      <c r="B727" s="226"/>
      <c r="C727" s="227"/>
      <c r="D727" s="219" t="s">
        <v>142</v>
      </c>
      <c r="E727" s="228" t="s">
        <v>21</v>
      </c>
      <c r="F727" s="229" t="s">
        <v>987</v>
      </c>
      <c r="G727" s="227"/>
      <c r="H727" s="230">
        <v>12.6</v>
      </c>
      <c r="I727" s="231"/>
      <c r="J727" s="227"/>
      <c r="K727" s="227"/>
      <c r="L727" s="232"/>
      <c r="M727" s="233"/>
      <c r="N727" s="234"/>
      <c r="O727" s="234"/>
      <c r="P727" s="234"/>
      <c r="Q727" s="234"/>
      <c r="R727" s="234"/>
      <c r="S727" s="234"/>
      <c r="T727" s="235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6" t="s">
        <v>142</v>
      </c>
      <c r="AU727" s="236" t="s">
        <v>83</v>
      </c>
      <c r="AV727" s="13" t="s">
        <v>83</v>
      </c>
      <c r="AW727" s="13" t="s">
        <v>34</v>
      </c>
      <c r="AX727" s="13" t="s">
        <v>73</v>
      </c>
      <c r="AY727" s="236" t="s">
        <v>129</v>
      </c>
    </row>
    <row r="728" s="14" customFormat="1">
      <c r="A728" s="14"/>
      <c r="B728" s="237"/>
      <c r="C728" s="238"/>
      <c r="D728" s="219" t="s">
        <v>142</v>
      </c>
      <c r="E728" s="239" t="s">
        <v>21</v>
      </c>
      <c r="F728" s="240" t="s">
        <v>144</v>
      </c>
      <c r="G728" s="238"/>
      <c r="H728" s="241">
        <v>219.32499999999999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7" t="s">
        <v>142</v>
      </c>
      <c r="AU728" s="247" t="s">
        <v>83</v>
      </c>
      <c r="AV728" s="14" t="s">
        <v>136</v>
      </c>
      <c r="AW728" s="14" t="s">
        <v>34</v>
      </c>
      <c r="AX728" s="14" t="s">
        <v>81</v>
      </c>
      <c r="AY728" s="247" t="s">
        <v>129</v>
      </c>
    </row>
    <row r="729" s="2" customFormat="1" ht="16.5" customHeight="1">
      <c r="A729" s="39"/>
      <c r="B729" s="40"/>
      <c r="C729" s="258" t="s">
        <v>988</v>
      </c>
      <c r="D729" s="258" t="s">
        <v>495</v>
      </c>
      <c r="E729" s="259" t="s">
        <v>989</v>
      </c>
      <c r="F729" s="260" t="s">
        <v>990</v>
      </c>
      <c r="G729" s="261" t="s">
        <v>613</v>
      </c>
      <c r="H729" s="262">
        <v>8</v>
      </c>
      <c r="I729" s="263"/>
      <c r="J729" s="264">
        <f>ROUND(I729*H729,2)</f>
        <v>0</v>
      </c>
      <c r="K729" s="260" t="s">
        <v>135</v>
      </c>
      <c r="L729" s="265"/>
      <c r="M729" s="266" t="s">
        <v>21</v>
      </c>
      <c r="N729" s="267" t="s">
        <v>44</v>
      </c>
      <c r="O729" s="85"/>
      <c r="P729" s="215">
        <f>O729*H729</f>
        <v>0</v>
      </c>
      <c r="Q729" s="215">
        <v>0.065670000000000006</v>
      </c>
      <c r="R729" s="215">
        <f>Q729*H729</f>
        <v>0.52536000000000005</v>
      </c>
      <c r="S729" s="215">
        <v>0</v>
      </c>
      <c r="T729" s="216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17" t="s">
        <v>185</v>
      </c>
      <c r="AT729" s="217" t="s">
        <v>495</v>
      </c>
      <c r="AU729" s="217" t="s">
        <v>83</v>
      </c>
      <c r="AY729" s="18" t="s">
        <v>129</v>
      </c>
      <c r="BE729" s="218">
        <f>IF(N729="základní",J729,0)</f>
        <v>0</v>
      </c>
      <c r="BF729" s="218">
        <f>IF(N729="snížená",J729,0)</f>
        <v>0</v>
      </c>
      <c r="BG729" s="218">
        <f>IF(N729="zákl. přenesená",J729,0)</f>
        <v>0</v>
      </c>
      <c r="BH729" s="218">
        <f>IF(N729="sníž. přenesená",J729,0)</f>
        <v>0</v>
      </c>
      <c r="BI729" s="218">
        <f>IF(N729="nulová",J729,0)</f>
        <v>0</v>
      </c>
      <c r="BJ729" s="18" t="s">
        <v>81</v>
      </c>
      <c r="BK729" s="218">
        <f>ROUND(I729*H729,2)</f>
        <v>0</v>
      </c>
      <c r="BL729" s="18" t="s">
        <v>136</v>
      </c>
      <c r="BM729" s="217" t="s">
        <v>991</v>
      </c>
    </row>
    <row r="730" s="2" customFormat="1">
      <c r="A730" s="39"/>
      <c r="B730" s="40"/>
      <c r="C730" s="41"/>
      <c r="D730" s="219" t="s">
        <v>138</v>
      </c>
      <c r="E730" s="41"/>
      <c r="F730" s="220" t="s">
        <v>990</v>
      </c>
      <c r="G730" s="41"/>
      <c r="H730" s="41"/>
      <c r="I730" s="221"/>
      <c r="J730" s="41"/>
      <c r="K730" s="41"/>
      <c r="L730" s="45"/>
      <c r="M730" s="222"/>
      <c r="N730" s="223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138</v>
      </c>
      <c r="AU730" s="18" t="s">
        <v>83</v>
      </c>
    </row>
    <row r="731" s="13" customFormat="1">
      <c r="A731" s="13"/>
      <c r="B731" s="226"/>
      <c r="C731" s="227"/>
      <c r="D731" s="219" t="s">
        <v>142</v>
      </c>
      <c r="E731" s="228" t="s">
        <v>21</v>
      </c>
      <c r="F731" s="229" t="s">
        <v>992</v>
      </c>
      <c r="G731" s="227"/>
      <c r="H731" s="230">
        <v>8</v>
      </c>
      <c r="I731" s="231"/>
      <c r="J731" s="227"/>
      <c r="K731" s="227"/>
      <c r="L731" s="232"/>
      <c r="M731" s="233"/>
      <c r="N731" s="234"/>
      <c r="O731" s="234"/>
      <c r="P731" s="234"/>
      <c r="Q731" s="234"/>
      <c r="R731" s="234"/>
      <c r="S731" s="234"/>
      <c r="T731" s="235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6" t="s">
        <v>142</v>
      </c>
      <c r="AU731" s="236" t="s">
        <v>83</v>
      </c>
      <c r="AV731" s="13" t="s">
        <v>83</v>
      </c>
      <c r="AW731" s="13" t="s">
        <v>34</v>
      </c>
      <c r="AX731" s="13" t="s">
        <v>73</v>
      </c>
      <c r="AY731" s="236" t="s">
        <v>129</v>
      </c>
    </row>
    <row r="732" s="14" customFormat="1">
      <c r="A732" s="14"/>
      <c r="B732" s="237"/>
      <c r="C732" s="238"/>
      <c r="D732" s="219" t="s">
        <v>142</v>
      </c>
      <c r="E732" s="239" t="s">
        <v>21</v>
      </c>
      <c r="F732" s="240" t="s">
        <v>144</v>
      </c>
      <c r="G732" s="238"/>
      <c r="H732" s="241">
        <v>8</v>
      </c>
      <c r="I732" s="242"/>
      <c r="J732" s="238"/>
      <c r="K732" s="238"/>
      <c r="L732" s="243"/>
      <c r="M732" s="244"/>
      <c r="N732" s="245"/>
      <c r="O732" s="245"/>
      <c r="P732" s="245"/>
      <c r="Q732" s="245"/>
      <c r="R732" s="245"/>
      <c r="S732" s="245"/>
      <c r="T732" s="24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7" t="s">
        <v>142</v>
      </c>
      <c r="AU732" s="247" t="s">
        <v>83</v>
      </c>
      <c r="AV732" s="14" t="s">
        <v>136</v>
      </c>
      <c r="AW732" s="14" t="s">
        <v>34</v>
      </c>
      <c r="AX732" s="14" t="s">
        <v>81</v>
      </c>
      <c r="AY732" s="247" t="s">
        <v>129</v>
      </c>
    </row>
    <row r="733" s="2" customFormat="1" ht="16.5" customHeight="1">
      <c r="A733" s="39"/>
      <c r="B733" s="40"/>
      <c r="C733" s="258" t="s">
        <v>993</v>
      </c>
      <c r="D733" s="258" t="s">
        <v>495</v>
      </c>
      <c r="E733" s="259" t="s">
        <v>994</v>
      </c>
      <c r="F733" s="260" t="s">
        <v>995</v>
      </c>
      <c r="G733" s="261" t="s">
        <v>613</v>
      </c>
      <c r="H733" s="262">
        <v>16.274999999999999</v>
      </c>
      <c r="I733" s="263"/>
      <c r="J733" s="264">
        <f>ROUND(I733*H733,2)</f>
        <v>0</v>
      </c>
      <c r="K733" s="260" t="s">
        <v>135</v>
      </c>
      <c r="L733" s="265"/>
      <c r="M733" s="266" t="s">
        <v>21</v>
      </c>
      <c r="N733" s="267" t="s">
        <v>44</v>
      </c>
      <c r="O733" s="85"/>
      <c r="P733" s="215">
        <f>O733*H733</f>
        <v>0</v>
      </c>
      <c r="Q733" s="215">
        <v>0.048300000000000003</v>
      </c>
      <c r="R733" s="215">
        <f>Q733*H733</f>
        <v>0.78608250000000002</v>
      </c>
      <c r="S733" s="215">
        <v>0</v>
      </c>
      <c r="T733" s="216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17" t="s">
        <v>185</v>
      </c>
      <c r="AT733" s="217" t="s">
        <v>495</v>
      </c>
      <c r="AU733" s="217" t="s">
        <v>83</v>
      </c>
      <c r="AY733" s="18" t="s">
        <v>129</v>
      </c>
      <c r="BE733" s="218">
        <f>IF(N733="základní",J733,0)</f>
        <v>0</v>
      </c>
      <c r="BF733" s="218">
        <f>IF(N733="snížená",J733,0)</f>
        <v>0</v>
      </c>
      <c r="BG733" s="218">
        <f>IF(N733="zákl. přenesená",J733,0)</f>
        <v>0</v>
      </c>
      <c r="BH733" s="218">
        <f>IF(N733="sníž. přenesená",J733,0)</f>
        <v>0</v>
      </c>
      <c r="BI733" s="218">
        <f>IF(N733="nulová",J733,0)</f>
        <v>0</v>
      </c>
      <c r="BJ733" s="18" t="s">
        <v>81</v>
      </c>
      <c r="BK733" s="218">
        <f>ROUND(I733*H733,2)</f>
        <v>0</v>
      </c>
      <c r="BL733" s="18" t="s">
        <v>136</v>
      </c>
      <c r="BM733" s="217" t="s">
        <v>996</v>
      </c>
    </row>
    <row r="734" s="2" customFormat="1">
      <c r="A734" s="39"/>
      <c r="B734" s="40"/>
      <c r="C734" s="41"/>
      <c r="D734" s="219" t="s">
        <v>138</v>
      </c>
      <c r="E734" s="41"/>
      <c r="F734" s="220" t="s">
        <v>995</v>
      </c>
      <c r="G734" s="41"/>
      <c r="H734" s="41"/>
      <c r="I734" s="221"/>
      <c r="J734" s="41"/>
      <c r="K734" s="41"/>
      <c r="L734" s="45"/>
      <c r="M734" s="222"/>
      <c r="N734" s="223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138</v>
      </c>
      <c r="AU734" s="18" t="s">
        <v>83</v>
      </c>
    </row>
    <row r="735" s="13" customFormat="1">
      <c r="A735" s="13"/>
      <c r="B735" s="226"/>
      <c r="C735" s="227"/>
      <c r="D735" s="219" t="s">
        <v>142</v>
      </c>
      <c r="E735" s="228" t="s">
        <v>21</v>
      </c>
      <c r="F735" s="229" t="s">
        <v>997</v>
      </c>
      <c r="G735" s="227"/>
      <c r="H735" s="230">
        <v>16.274999999999999</v>
      </c>
      <c r="I735" s="231"/>
      <c r="J735" s="227"/>
      <c r="K735" s="227"/>
      <c r="L735" s="232"/>
      <c r="M735" s="233"/>
      <c r="N735" s="234"/>
      <c r="O735" s="234"/>
      <c r="P735" s="234"/>
      <c r="Q735" s="234"/>
      <c r="R735" s="234"/>
      <c r="S735" s="234"/>
      <c r="T735" s="235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6" t="s">
        <v>142</v>
      </c>
      <c r="AU735" s="236" t="s">
        <v>83</v>
      </c>
      <c r="AV735" s="13" t="s">
        <v>83</v>
      </c>
      <c r="AW735" s="13" t="s">
        <v>34</v>
      </c>
      <c r="AX735" s="13" t="s">
        <v>73</v>
      </c>
      <c r="AY735" s="236" t="s">
        <v>129</v>
      </c>
    </row>
    <row r="736" s="14" customFormat="1">
      <c r="A736" s="14"/>
      <c r="B736" s="237"/>
      <c r="C736" s="238"/>
      <c r="D736" s="219" t="s">
        <v>142</v>
      </c>
      <c r="E736" s="239" t="s">
        <v>21</v>
      </c>
      <c r="F736" s="240" t="s">
        <v>144</v>
      </c>
      <c r="G736" s="238"/>
      <c r="H736" s="241">
        <v>16.274999999999999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7" t="s">
        <v>142</v>
      </c>
      <c r="AU736" s="247" t="s">
        <v>83</v>
      </c>
      <c r="AV736" s="14" t="s">
        <v>136</v>
      </c>
      <c r="AW736" s="14" t="s">
        <v>34</v>
      </c>
      <c r="AX736" s="14" t="s">
        <v>81</v>
      </c>
      <c r="AY736" s="247" t="s">
        <v>129</v>
      </c>
    </row>
    <row r="737" s="2" customFormat="1" ht="16.5" customHeight="1">
      <c r="A737" s="39"/>
      <c r="B737" s="40"/>
      <c r="C737" s="206" t="s">
        <v>998</v>
      </c>
      <c r="D737" s="206" t="s">
        <v>131</v>
      </c>
      <c r="E737" s="207" t="s">
        <v>999</v>
      </c>
      <c r="F737" s="208" t="s">
        <v>1000</v>
      </c>
      <c r="G737" s="209" t="s">
        <v>613</v>
      </c>
      <c r="H737" s="210">
        <v>22</v>
      </c>
      <c r="I737" s="211"/>
      <c r="J737" s="212">
        <f>ROUND(I737*H737,2)</f>
        <v>0</v>
      </c>
      <c r="K737" s="208" t="s">
        <v>135</v>
      </c>
      <c r="L737" s="45"/>
      <c r="M737" s="213" t="s">
        <v>21</v>
      </c>
      <c r="N737" s="214" t="s">
        <v>44</v>
      </c>
      <c r="O737" s="85"/>
      <c r="P737" s="215">
        <f>O737*H737</f>
        <v>0</v>
      </c>
      <c r="Q737" s="215">
        <v>1.0000000000000001E-05</v>
      </c>
      <c r="R737" s="215">
        <f>Q737*H737</f>
        <v>0.00022000000000000001</v>
      </c>
      <c r="S737" s="215">
        <v>0</v>
      </c>
      <c r="T737" s="216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17" t="s">
        <v>136</v>
      </c>
      <c r="AT737" s="217" t="s">
        <v>131</v>
      </c>
      <c r="AU737" s="217" t="s">
        <v>83</v>
      </c>
      <c r="AY737" s="18" t="s">
        <v>129</v>
      </c>
      <c r="BE737" s="218">
        <f>IF(N737="základní",J737,0)</f>
        <v>0</v>
      </c>
      <c r="BF737" s="218">
        <f>IF(N737="snížená",J737,0)</f>
        <v>0</v>
      </c>
      <c r="BG737" s="218">
        <f>IF(N737="zákl. přenesená",J737,0)</f>
        <v>0</v>
      </c>
      <c r="BH737" s="218">
        <f>IF(N737="sníž. přenesená",J737,0)</f>
        <v>0</v>
      </c>
      <c r="BI737" s="218">
        <f>IF(N737="nulová",J737,0)</f>
        <v>0</v>
      </c>
      <c r="BJ737" s="18" t="s">
        <v>81</v>
      </c>
      <c r="BK737" s="218">
        <f>ROUND(I737*H737,2)</f>
        <v>0</v>
      </c>
      <c r="BL737" s="18" t="s">
        <v>136</v>
      </c>
      <c r="BM737" s="217" t="s">
        <v>1001</v>
      </c>
    </row>
    <row r="738" s="2" customFormat="1">
      <c r="A738" s="39"/>
      <c r="B738" s="40"/>
      <c r="C738" s="41"/>
      <c r="D738" s="219" t="s">
        <v>138</v>
      </c>
      <c r="E738" s="41"/>
      <c r="F738" s="220" t="s">
        <v>1002</v>
      </c>
      <c r="G738" s="41"/>
      <c r="H738" s="41"/>
      <c r="I738" s="221"/>
      <c r="J738" s="41"/>
      <c r="K738" s="41"/>
      <c r="L738" s="45"/>
      <c r="M738" s="222"/>
      <c r="N738" s="223"/>
      <c r="O738" s="85"/>
      <c r="P738" s="85"/>
      <c r="Q738" s="85"/>
      <c r="R738" s="85"/>
      <c r="S738" s="85"/>
      <c r="T738" s="86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138</v>
      </c>
      <c r="AU738" s="18" t="s">
        <v>83</v>
      </c>
    </row>
    <row r="739" s="2" customFormat="1">
      <c r="A739" s="39"/>
      <c r="B739" s="40"/>
      <c r="C739" s="41"/>
      <c r="D739" s="224" t="s">
        <v>140</v>
      </c>
      <c r="E739" s="41"/>
      <c r="F739" s="225" t="s">
        <v>1003</v>
      </c>
      <c r="G739" s="41"/>
      <c r="H739" s="41"/>
      <c r="I739" s="221"/>
      <c r="J739" s="41"/>
      <c r="K739" s="41"/>
      <c r="L739" s="45"/>
      <c r="M739" s="222"/>
      <c r="N739" s="223"/>
      <c r="O739" s="85"/>
      <c r="P739" s="85"/>
      <c r="Q739" s="85"/>
      <c r="R739" s="85"/>
      <c r="S739" s="85"/>
      <c r="T739" s="86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140</v>
      </c>
      <c r="AU739" s="18" t="s">
        <v>83</v>
      </c>
    </row>
    <row r="740" s="13" customFormat="1">
      <c r="A740" s="13"/>
      <c r="B740" s="226"/>
      <c r="C740" s="227"/>
      <c r="D740" s="219" t="s">
        <v>142</v>
      </c>
      <c r="E740" s="228" t="s">
        <v>21</v>
      </c>
      <c r="F740" s="229" t="s">
        <v>1004</v>
      </c>
      <c r="G740" s="227"/>
      <c r="H740" s="230">
        <v>22</v>
      </c>
      <c r="I740" s="231"/>
      <c r="J740" s="227"/>
      <c r="K740" s="227"/>
      <c r="L740" s="232"/>
      <c r="M740" s="233"/>
      <c r="N740" s="234"/>
      <c r="O740" s="234"/>
      <c r="P740" s="234"/>
      <c r="Q740" s="234"/>
      <c r="R740" s="234"/>
      <c r="S740" s="234"/>
      <c r="T740" s="23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6" t="s">
        <v>142</v>
      </c>
      <c r="AU740" s="236" t="s">
        <v>83</v>
      </c>
      <c r="AV740" s="13" t="s">
        <v>83</v>
      </c>
      <c r="AW740" s="13" t="s">
        <v>34</v>
      </c>
      <c r="AX740" s="13" t="s">
        <v>73</v>
      </c>
      <c r="AY740" s="236" t="s">
        <v>129</v>
      </c>
    </row>
    <row r="741" s="14" customFormat="1">
      <c r="A741" s="14"/>
      <c r="B741" s="237"/>
      <c r="C741" s="238"/>
      <c r="D741" s="219" t="s">
        <v>142</v>
      </c>
      <c r="E741" s="239" t="s">
        <v>21</v>
      </c>
      <c r="F741" s="240" t="s">
        <v>144</v>
      </c>
      <c r="G741" s="238"/>
      <c r="H741" s="241">
        <v>22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7" t="s">
        <v>142</v>
      </c>
      <c r="AU741" s="247" t="s">
        <v>83</v>
      </c>
      <c r="AV741" s="14" t="s">
        <v>136</v>
      </c>
      <c r="AW741" s="14" t="s">
        <v>34</v>
      </c>
      <c r="AX741" s="14" t="s">
        <v>81</v>
      </c>
      <c r="AY741" s="247" t="s">
        <v>129</v>
      </c>
    </row>
    <row r="742" s="2" customFormat="1" ht="21.75" customHeight="1">
      <c r="A742" s="39"/>
      <c r="B742" s="40"/>
      <c r="C742" s="206" t="s">
        <v>1005</v>
      </c>
      <c r="D742" s="206" t="s">
        <v>131</v>
      </c>
      <c r="E742" s="207" t="s">
        <v>1006</v>
      </c>
      <c r="F742" s="208" t="s">
        <v>1007</v>
      </c>
      <c r="G742" s="209" t="s">
        <v>613</v>
      </c>
      <c r="H742" s="210">
        <v>22</v>
      </c>
      <c r="I742" s="211"/>
      <c r="J742" s="212">
        <f>ROUND(I742*H742,2)</f>
        <v>0</v>
      </c>
      <c r="K742" s="208" t="s">
        <v>135</v>
      </c>
      <c r="L742" s="45"/>
      <c r="M742" s="213" t="s">
        <v>21</v>
      </c>
      <c r="N742" s="214" t="s">
        <v>44</v>
      </c>
      <c r="O742" s="85"/>
      <c r="P742" s="215">
        <f>O742*H742</f>
        <v>0</v>
      </c>
      <c r="Q742" s="215">
        <v>0.00034000000000000002</v>
      </c>
      <c r="R742" s="215">
        <f>Q742*H742</f>
        <v>0.0074800000000000005</v>
      </c>
      <c r="S742" s="215">
        <v>0</v>
      </c>
      <c r="T742" s="216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17" t="s">
        <v>136</v>
      </c>
      <c r="AT742" s="217" t="s">
        <v>131</v>
      </c>
      <c r="AU742" s="217" t="s">
        <v>83</v>
      </c>
      <c r="AY742" s="18" t="s">
        <v>129</v>
      </c>
      <c r="BE742" s="218">
        <f>IF(N742="základní",J742,0)</f>
        <v>0</v>
      </c>
      <c r="BF742" s="218">
        <f>IF(N742="snížená",J742,0)</f>
        <v>0</v>
      </c>
      <c r="BG742" s="218">
        <f>IF(N742="zákl. přenesená",J742,0)</f>
        <v>0</v>
      </c>
      <c r="BH742" s="218">
        <f>IF(N742="sníž. přenesená",J742,0)</f>
        <v>0</v>
      </c>
      <c r="BI742" s="218">
        <f>IF(N742="nulová",J742,0)</f>
        <v>0</v>
      </c>
      <c r="BJ742" s="18" t="s">
        <v>81</v>
      </c>
      <c r="BK742" s="218">
        <f>ROUND(I742*H742,2)</f>
        <v>0</v>
      </c>
      <c r="BL742" s="18" t="s">
        <v>136</v>
      </c>
      <c r="BM742" s="217" t="s">
        <v>1008</v>
      </c>
    </row>
    <row r="743" s="2" customFormat="1">
      <c r="A743" s="39"/>
      <c r="B743" s="40"/>
      <c r="C743" s="41"/>
      <c r="D743" s="219" t="s">
        <v>138</v>
      </c>
      <c r="E743" s="41"/>
      <c r="F743" s="220" t="s">
        <v>1009</v>
      </c>
      <c r="G743" s="41"/>
      <c r="H743" s="41"/>
      <c r="I743" s="221"/>
      <c r="J743" s="41"/>
      <c r="K743" s="41"/>
      <c r="L743" s="45"/>
      <c r="M743" s="222"/>
      <c r="N743" s="223"/>
      <c r="O743" s="85"/>
      <c r="P743" s="85"/>
      <c r="Q743" s="85"/>
      <c r="R743" s="85"/>
      <c r="S743" s="85"/>
      <c r="T743" s="86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138</v>
      </c>
      <c r="AU743" s="18" t="s">
        <v>83</v>
      </c>
    </row>
    <row r="744" s="2" customFormat="1">
      <c r="A744" s="39"/>
      <c r="B744" s="40"/>
      <c r="C744" s="41"/>
      <c r="D744" s="224" t="s">
        <v>140</v>
      </c>
      <c r="E744" s="41"/>
      <c r="F744" s="225" t="s">
        <v>1010</v>
      </c>
      <c r="G744" s="41"/>
      <c r="H744" s="41"/>
      <c r="I744" s="221"/>
      <c r="J744" s="41"/>
      <c r="K744" s="41"/>
      <c r="L744" s="45"/>
      <c r="M744" s="222"/>
      <c r="N744" s="223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140</v>
      </c>
      <c r="AU744" s="18" t="s">
        <v>83</v>
      </c>
    </row>
    <row r="745" s="13" customFormat="1">
      <c r="A745" s="13"/>
      <c r="B745" s="226"/>
      <c r="C745" s="227"/>
      <c r="D745" s="219" t="s">
        <v>142</v>
      </c>
      <c r="E745" s="228" t="s">
        <v>21</v>
      </c>
      <c r="F745" s="229" t="s">
        <v>1004</v>
      </c>
      <c r="G745" s="227"/>
      <c r="H745" s="230">
        <v>22</v>
      </c>
      <c r="I745" s="231"/>
      <c r="J745" s="227"/>
      <c r="K745" s="227"/>
      <c r="L745" s="232"/>
      <c r="M745" s="233"/>
      <c r="N745" s="234"/>
      <c r="O745" s="234"/>
      <c r="P745" s="234"/>
      <c r="Q745" s="234"/>
      <c r="R745" s="234"/>
      <c r="S745" s="234"/>
      <c r="T745" s="235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6" t="s">
        <v>142</v>
      </c>
      <c r="AU745" s="236" t="s">
        <v>83</v>
      </c>
      <c r="AV745" s="13" t="s">
        <v>83</v>
      </c>
      <c r="AW745" s="13" t="s">
        <v>34</v>
      </c>
      <c r="AX745" s="13" t="s">
        <v>73</v>
      </c>
      <c r="AY745" s="236" t="s">
        <v>129</v>
      </c>
    </row>
    <row r="746" s="14" customFormat="1">
      <c r="A746" s="14"/>
      <c r="B746" s="237"/>
      <c r="C746" s="238"/>
      <c r="D746" s="219" t="s">
        <v>142</v>
      </c>
      <c r="E746" s="239" t="s">
        <v>21</v>
      </c>
      <c r="F746" s="240" t="s">
        <v>144</v>
      </c>
      <c r="G746" s="238"/>
      <c r="H746" s="241">
        <v>22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7" t="s">
        <v>142</v>
      </c>
      <c r="AU746" s="247" t="s">
        <v>83</v>
      </c>
      <c r="AV746" s="14" t="s">
        <v>136</v>
      </c>
      <c r="AW746" s="14" t="s">
        <v>34</v>
      </c>
      <c r="AX746" s="14" t="s">
        <v>81</v>
      </c>
      <c r="AY746" s="247" t="s">
        <v>129</v>
      </c>
    </row>
    <row r="747" s="2" customFormat="1" ht="16.5" customHeight="1">
      <c r="A747" s="39"/>
      <c r="B747" s="40"/>
      <c r="C747" s="206" t="s">
        <v>1011</v>
      </c>
      <c r="D747" s="206" t="s">
        <v>131</v>
      </c>
      <c r="E747" s="207" t="s">
        <v>1012</v>
      </c>
      <c r="F747" s="208" t="s">
        <v>1013</v>
      </c>
      <c r="G747" s="209" t="s">
        <v>613</v>
      </c>
      <c r="H747" s="210">
        <v>7.5</v>
      </c>
      <c r="I747" s="211"/>
      <c r="J747" s="212">
        <f>ROUND(I747*H747,2)</f>
        <v>0</v>
      </c>
      <c r="K747" s="208" t="s">
        <v>135</v>
      </c>
      <c r="L747" s="45"/>
      <c r="M747" s="213" t="s">
        <v>21</v>
      </c>
      <c r="N747" s="214" t="s">
        <v>44</v>
      </c>
      <c r="O747" s="85"/>
      <c r="P747" s="215">
        <f>O747*H747</f>
        <v>0</v>
      </c>
      <c r="Q747" s="215">
        <v>0.88534690000000005</v>
      </c>
      <c r="R747" s="215">
        <f>Q747*H747</f>
        <v>6.6401017500000004</v>
      </c>
      <c r="S747" s="215">
        <v>0</v>
      </c>
      <c r="T747" s="216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17" t="s">
        <v>136</v>
      </c>
      <c r="AT747" s="217" t="s">
        <v>131</v>
      </c>
      <c r="AU747" s="217" t="s">
        <v>83</v>
      </c>
      <c r="AY747" s="18" t="s">
        <v>129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18" t="s">
        <v>81</v>
      </c>
      <c r="BK747" s="218">
        <f>ROUND(I747*H747,2)</f>
        <v>0</v>
      </c>
      <c r="BL747" s="18" t="s">
        <v>136</v>
      </c>
      <c r="BM747" s="217" t="s">
        <v>1014</v>
      </c>
    </row>
    <row r="748" s="2" customFormat="1">
      <c r="A748" s="39"/>
      <c r="B748" s="40"/>
      <c r="C748" s="41"/>
      <c r="D748" s="219" t="s">
        <v>138</v>
      </c>
      <c r="E748" s="41"/>
      <c r="F748" s="220" t="s">
        <v>1015</v>
      </c>
      <c r="G748" s="41"/>
      <c r="H748" s="41"/>
      <c r="I748" s="221"/>
      <c r="J748" s="41"/>
      <c r="K748" s="41"/>
      <c r="L748" s="45"/>
      <c r="M748" s="222"/>
      <c r="N748" s="223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138</v>
      </c>
      <c r="AU748" s="18" t="s">
        <v>83</v>
      </c>
    </row>
    <row r="749" s="2" customFormat="1">
      <c r="A749" s="39"/>
      <c r="B749" s="40"/>
      <c r="C749" s="41"/>
      <c r="D749" s="224" t="s">
        <v>140</v>
      </c>
      <c r="E749" s="41"/>
      <c r="F749" s="225" t="s">
        <v>1016</v>
      </c>
      <c r="G749" s="41"/>
      <c r="H749" s="41"/>
      <c r="I749" s="221"/>
      <c r="J749" s="41"/>
      <c r="K749" s="41"/>
      <c r="L749" s="45"/>
      <c r="M749" s="222"/>
      <c r="N749" s="223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140</v>
      </c>
      <c r="AU749" s="18" t="s">
        <v>83</v>
      </c>
    </row>
    <row r="750" s="13" customFormat="1">
      <c r="A750" s="13"/>
      <c r="B750" s="226"/>
      <c r="C750" s="227"/>
      <c r="D750" s="219" t="s">
        <v>142</v>
      </c>
      <c r="E750" s="228" t="s">
        <v>21</v>
      </c>
      <c r="F750" s="229" t="s">
        <v>1017</v>
      </c>
      <c r="G750" s="227"/>
      <c r="H750" s="230">
        <v>7.5</v>
      </c>
      <c r="I750" s="231"/>
      <c r="J750" s="227"/>
      <c r="K750" s="227"/>
      <c r="L750" s="232"/>
      <c r="M750" s="233"/>
      <c r="N750" s="234"/>
      <c r="O750" s="234"/>
      <c r="P750" s="234"/>
      <c r="Q750" s="234"/>
      <c r="R750" s="234"/>
      <c r="S750" s="234"/>
      <c r="T750" s="23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6" t="s">
        <v>142</v>
      </c>
      <c r="AU750" s="236" t="s">
        <v>83</v>
      </c>
      <c r="AV750" s="13" t="s">
        <v>83</v>
      </c>
      <c r="AW750" s="13" t="s">
        <v>34</v>
      </c>
      <c r="AX750" s="13" t="s">
        <v>81</v>
      </c>
      <c r="AY750" s="236" t="s">
        <v>129</v>
      </c>
    </row>
    <row r="751" s="2" customFormat="1" ht="16.5" customHeight="1">
      <c r="A751" s="39"/>
      <c r="B751" s="40"/>
      <c r="C751" s="258" t="s">
        <v>1018</v>
      </c>
      <c r="D751" s="258" t="s">
        <v>495</v>
      </c>
      <c r="E751" s="259" t="s">
        <v>1019</v>
      </c>
      <c r="F751" s="260" t="s">
        <v>1020</v>
      </c>
      <c r="G751" s="261" t="s">
        <v>613</v>
      </c>
      <c r="H751" s="262">
        <v>7.5</v>
      </c>
      <c r="I751" s="263"/>
      <c r="J751" s="264">
        <f>ROUND(I751*H751,2)</f>
        <v>0</v>
      </c>
      <c r="K751" s="260" t="s">
        <v>135</v>
      </c>
      <c r="L751" s="265"/>
      <c r="M751" s="266" t="s">
        <v>21</v>
      </c>
      <c r="N751" s="267" t="s">
        <v>44</v>
      </c>
      <c r="O751" s="85"/>
      <c r="P751" s="215">
        <f>O751*H751</f>
        <v>0</v>
      </c>
      <c r="Q751" s="215">
        <v>0.59999999999999998</v>
      </c>
      <c r="R751" s="215">
        <f>Q751*H751</f>
        <v>4.5</v>
      </c>
      <c r="S751" s="215">
        <v>0</v>
      </c>
      <c r="T751" s="216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17" t="s">
        <v>185</v>
      </c>
      <c r="AT751" s="217" t="s">
        <v>495</v>
      </c>
      <c r="AU751" s="217" t="s">
        <v>83</v>
      </c>
      <c r="AY751" s="18" t="s">
        <v>129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18" t="s">
        <v>81</v>
      </c>
      <c r="BK751" s="218">
        <f>ROUND(I751*H751,2)</f>
        <v>0</v>
      </c>
      <c r="BL751" s="18" t="s">
        <v>136</v>
      </c>
      <c r="BM751" s="217" t="s">
        <v>1021</v>
      </c>
    </row>
    <row r="752" s="2" customFormat="1">
      <c r="A752" s="39"/>
      <c r="B752" s="40"/>
      <c r="C752" s="41"/>
      <c r="D752" s="219" t="s">
        <v>138</v>
      </c>
      <c r="E752" s="41"/>
      <c r="F752" s="220" t="s">
        <v>1020</v>
      </c>
      <c r="G752" s="41"/>
      <c r="H752" s="41"/>
      <c r="I752" s="221"/>
      <c r="J752" s="41"/>
      <c r="K752" s="41"/>
      <c r="L752" s="45"/>
      <c r="M752" s="222"/>
      <c r="N752" s="223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138</v>
      </c>
      <c r="AU752" s="18" t="s">
        <v>83</v>
      </c>
    </row>
    <row r="753" s="2" customFormat="1" ht="16.5" customHeight="1">
      <c r="A753" s="39"/>
      <c r="B753" s="40"/>
      <c r="C753" s="206" t="s">
        <v>1022</v>
      </c>
      <c r="D753" s="206" t="s">
        <v>131</v>
      </c>
      <c r="E753" s="207" t="s">
        <v>1023</v>
      </c>
      <c r="F753" s="208" t="s">
        <v>1024</v>
      </c>
      <c r="G753" s="209" t="s">
        <v>613</v>
      </c>
      <c r="H753" s="210">
        <v>21.949999999999999</v>
      </c>
      <c r="I753" s="211"/>
      <c r="J753" s="212">
        <f>ROUND(I753*H753,2)</f>
        <v>0</v>
      </c>
      <c r="K753" s="208" t="s">
        <v>135</v>
      </c>
      <c r="L753" s="45"/>
      <c r="M753" s="213" t="s">
        <v>21</v>
      </c>
      <c r="N753" s="214" t="s">
        <v>44</v>
      </c>
      <c r="O753" s="85"/>
      <c r="P753" s="215">
        <f>O753*H753</f>
        <v>0</v>
      </c>
      <c r="Q753" s="215">
        <v>0</v>
      </c>
      <c r="R753" s="215">
        <f>Q753*H753</f>
        <v>0</v>
      </c>
      <c r="S753" s="215">
        <v>0</v>
      </c>
      <c r="T753" s="216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17" t="s">
        <v>136</v>
      </c>
      <c r="AT753" s="217" t="s">
        <v>131</v>
      </c>
      <c r="AU753" s="217" t="s">
        <v>83</v>
      </c>
      <c r="AY753" s="18" t="s">
        <v>129</v>
      </c>
      <c r="BE753" s="218">
        <f>IF(N753="základní",J753,0)</f>
        <v>0</v>
      </c>
      <c r="BF753" s="218">
        <f>IF(N753="snížená",J753,0)</f>
        <v>0</v>
      </c>
      <c r="BG753" s="218">
        <f>IF(N753="zákl. přenesená",J753,0)</f>
        <v>0</v>
      </c>
      <c r="BH753" s="218">
        <f>IF(N753="sníž. přenesená",J753,0)</f>
        <v>0</v>
      </c>
      <c r="BI753" s="218">
        <f>IF(N753="nulová",J753,0)</f>
        <v>0</v>
      </c>
      <c r="BJ753" s="18" t="s">
        <v>81</v>
      </c>
      <c r="BK753" s="218">
        <f>ROUND(I753*H753,2)</f>
        <v>0</v>
      </c>
      <c r="BL753" s="18" t="s">
        <v>136</v>
      </c>
      <c r="BM753" s="217" t="s">
        <v>1025</v>
      </c>
    </row>
    <row r="754" s="2" customFormat="1">
      <c r="A754" s="39"/>
      <c r="B754" s="40"/>
      <c r="C754" s="41"/>
      <c r="D754" s="219" t="s">
        <v>138</v>
      </c>
      <c r="E754" s="41"/>
      <c r="F754" s="220" t="s">
        <v>1026</v>
      </c>
      <c r="G754" s="41"/>
      <c r="H754" s="41"/>
      <c r="I754" s="221"/>
      <c r="J754" s="41"/>
      <c r="K754" s="41"/>
      <c r="L754" s="45"/>
      <c r="M754" s="222"/>
      <c r="N754" s="223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138</v>
      </c>
      <c r="AU754" s="18" t="s">
        <v>83</v>
      </c>
    </row>
    <row r="755" s="2" customFormat="1">
      <c r="A755" s="39"/>
      <c r="B755" s="40"/>
      <c r="C755" s="41"/>
      <c r="D755" s="224" t="s">
        <v>140</v>
      </c>
      <c r="E755" s="41"/>
      <c r="F755" s="225" t="s">
        <v>1027</v>
      </c>
      <c r="G755" s="41"/>
      <c r="H755" s="41"/>
      <c r="I755" s="221"/>
      <c r="J755" s="41"/>
      <c r="K755" s="41"/>
      <c r="L755" s="45"/>
      <c r="M755" s="222"/>
      <c r="N755" s="223"/>
      <c r="O755" s="85"/>
      <c r="P755" s="85"/>
      <c r="Q755" s="85"/>
      <c r="R755" s="85"/>
      <c r="S755" s="85"/>
      <c r="T755" s="86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140</v>
      </c>
      <c r="AU755" s="18" t="s">
        <v>83</v>
      </c>
    </row>
    <row r="756" s="13" customFormat="1">
      <c r="A756" s="13"/>
      <c r="B756" s="226"/>
      <c r="C756" s="227"/>
      <c r="D756" s="219" t="s">
        <v>142</v>
      </c>
      <c r="E756" s="228" t="s">
        <v>21</v>
      </c>
      <c r="F756" s="229" t="s">
        <v>1028</v>
      </c>
      <c r="G756" s="227"/>
      <c r="H756" s="230">
        <v>21.949999999999999</v>
      </c>
      <c r="I756" s="231"/>
      <c r="J756" s="227"/>
      <c r="K756" s="227"/>
      <c r="L756" s="232"/>
      <c r="M756" s="233"/>
      <c r="N756" s="234"/>
      <c r="O756" s="234"/>
      <c r="P756" s="234"/>
      <c r="Q756" s="234"/>
      <c r="R756" s="234"/>
      <c r="S756" s="234"/>
      <c r="T756" s="23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6" t="s">
        <v>142</v>
      </c>
      <c r="AU756" s="236" t="s">
        <v>83</v>
      </c>
      <c r="AV756" s="13" t="s">
        <v>83</v>
      </c>
      <c r="AW756" s="13" t="s">
        <v>34</v>
      </c>
      <c r="AX756" s="13" t="s">
        <v>73</v>
      </c>
      <c r="AY756" s="236" t="s">
        <v>129</v>
      </c>
    </row>
    <row r="757" s="14" customFormat="1">
      <c r="A757" s="14"/>
      <c r="B757" s="237"/>
      <c r="C757" s="238"/>
      <c r="D757" s="219" t="s">
        <v>142</v>
      </c>
      <c r="E757" s="239" t="s">
        <v>21</v>
      </c>
      <c r="F757" s="240" t="s">
        <v>144</v>
      </c>
      <c r="G757" s="238"/>
      <c r="H757" s="241">
        <v>21.949999999999999</v>
      </c>
      <c r="I757" s="242"/>
      <c r="J757" s="238"/>
      <c r="K757" s="238"/>
      <c r="L757" s="243"/>
      <c r="M757" s="244"/>
      <c r="N757" s="245"/>
      <c r="O757" s="245"/>
      <c r="P757" s="245"/>
      <c r="Q757" s="245"/>
      <c r="R757" s="245"/>
      <c r="S757" s="245"/>
      <c r="T757" s="246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7" t="s">
        <v>142</v>
      </c>
      <c r="AU757" s="247" t="s">
        <v>83</v>
      </c>
      <c r="AV757" s="14" t="s">
        <v>136</v>
      </c>
      <c r="AW757" s="14" t="s">
        <v>34</v>
      </c>
      <c r="AX757" s="14" t="s">
        <v>81</v>
      </c>
      <c r="AY757" s="247" t="s">
        <v>129</v>
      </c>
    </row>
    <row r="758" s="2" customFormat="1" ht="16.5" customHeight="1">
      <c r="A758" s="39"/>
      <c r="B758" s="40"/>
      <c r="C758" s="206" t="s">
        <v>1029</v>
      </c>
      <c r="D758" s="206" t="s">
        <v>131</v>
      </c>
      <c r="E758" s="207" t="s">
        <v>1030</v>
      </c>
      <c r="F758" s="208" t="s">
        <v>1031</v>
      </c>
      <c r="G758" s="209" t="s">
        <v>251</v>
      </c>
      <c r="H758" s="210">
        <v>11.199999999999999</v>
      </c>
      <c r="I758" s="211"/>
      <c r="J758" s="212">
        <f>ROUND(I758*H758,2)</f>
        <v>0</v>
      </c>
      <c r="K758" s="208" t="s">
        <v>135</v>
      </c>
      <c r="L758" s="45"/>
      <c r="M758" s="213" t="s">
        <v>21</v>
      </c>
      <c r="N758" s="214" t="s">
        <v>44</v>
      </c>
      <c r="O758" s="85"/>
      <c r="P758" s="215">
        <f>O758*H758</f>
        <v>0</v>
      </c>
      <c r="Q758" s="215">
        <v>0.12</v>
      </c>
      <c r="R758" s="215">
        <f>Q758*H758</f>
        <v>1.3439999999999999</v>
      </c>
      <c r="S758" s="215">
        <v>2.2000000000000002</v>
      </c>
      <c r="T758" s="216">
        <f>S758*H758</f>
        <v>24.640000000000001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17" t="s">
        <v>136</v>
      </c>
      <c r="AT758" s="217" t="s">
        <v>131</v>
      </c>
      <c r="AU758" s="217" t="s">
        <v>83</v>
      </c>
      <c r="AY758" s="18" t="s">
        <v>129</v>
      </c>
      <c r="BE758" s="218">
        <f>IF(N758="základní",J758,0)</f>
        <v>0</v>
      </c>
      <c r="BF758" s="218">
        <f>IF(N758="snížená",J758,0)</f>
        <v>0</v>
      </c>
      <c r="BG758" s="218">
        <f>IF(N758="zákl. přenesená",J758,0)</f>
        <v>0</v>
      </c>
      <c r="BH758" s="218">
        <f>IF(N758="sníž. přenesená",J758,0)</f>
        <v>0</v>
      </c>
      <c r="BI758" s="218">
        <f>IF(N758="nulová",J758,0)</f>
        <v>0</v>
      </c>
      <c r="BJ758" s="18" t="s">
        <v>81</v>
      </c>
      <c r="BK758" s="218">
        <f>ROUND(I758*H758,2)</f>
        <v>0</v>
      </c>
      <c r="BL758" s="18" t="s">
        <v>136</v>
      </c>
      <c r="BM758" s="217" t="s">
        <v>1032</v>
      </c>
    </row>
    <row r="759" s="2" customFormat="1">
      <c r="A759" s="39"/>
      <c r="B759" s="40"/>
      <c r="C759" s="41"/>
      <c r="D759" s="219" t="s">
        <v>138</v>
      </c>
      <c r="E759" s="41"/>
      <c r="F759" s="220" t="s">
        <v>1033</v>
      </c>
      <c r="G759" s="41"/>
      <c r="H759" s="41"/>
      <c r="I759" s="221"/>
      <c r="J759" s="41"/>
      <c r="K759" s="41"/>
      <c r="L759" s="45"/>
      <c r="M759" s="222"/>
      <c r="N759" s="223"/>
      <c r="O759" s="85"/>
      <c r="P759" s="85"/>
      <c r="Q759" s="85"/>
      <c r="R759" s="85"/>
      <c r="S759" s="85"/>
      <c r="T759" s="86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138</v>
      </c>
      <c r="AU759" s="18" t="s">
        <v>83</v>
      </c>
    </row>
    <row r="760" s="2" customFormat="1">
      <c r="A760" s="39"/>
      <c r="B760" s="40"/>
      <c r="C760" s="41"/>
      <c r="D760" s="224" t="s">
        <v>140</v>
      </c>
      <c r="E760" s="41"/>
      <c r="F760" s="225" t="s">
        <v>1034</v>
      </c>
      <c r="G760" s="41"/>
      <c r="H760" s="41"/>
      <c r="I760" s="221"/>
      <c r="J760" s="41"/>
      <c r="K760" s="41"/>
      <c r="L760" s="45"/>
      <c r="M760" s="222"/>
      <c r="N760" s="223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140</v>
      </c>
      <c r="AU760" s="18" t="s">
        <v>83</v>
      </c>
    </row>
    <row r="761" s="13" customFormat="1">
      <c r="A761" s="13"/>
      <c r="B761" s="226"/>
      <c r="C761" s="227"/>
      <c r="D761" s="219" t="s">
        <v>142</v>
      </c>
      <c r="E761" s="228" t="s">
        <v>21</v>
      </c>
      <c r="F761" s="229" t="s">
        <v>1035</v>
      </c>
      <c r="G761" s="227"/>
      <c r="H761" s="230">
        <v>11.199999999999999</v>
      </c>
      <c r="I761" s="231"/>
      <c r="J761" s="227"/>
      <c r="K761" s="227"/>
      <c r="L761" s="232"/>
      <c r="M761" s="233"/>
      <c r="N761" s="234"/>
      <c r="O761" s="234"/>
      <c r="P761" s="234"/>
      <c r="Q761" s="234"/>
      <c r="R761" s="234"/>
      <c r="S761" s="234"/>
      <c r="T761" s="235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6" t="s">
        <v>142</v>
      </c>
      <c r="AU761" s="236" t="s">
        <v>83</v>
      </c>
      <c r="AV761" s="13" t="s">
        <v>83</v>
      </c>
      <c r="AW761" s="13" t="s">
        <v>34</v>
      </c>
      <c r="AX761" s="13" t="s">
        <v>73</v>
      </c>
      <c r="AY761" s="236" t="s">
        <v>129</v>
      </c>
    </row>
    <row r="762" s="14" customFormat="1">
      <c r="A762" s="14"/>
      <c r="B762" s="237"/>
      <c r="C762" s="238"/>
      <c r="D762" s="219" t="s">
        <v>142</v>
      </c>
      <c r="E762" s="239" t="s">
        <v>21</v>
      </c>
      <c r="F762" s="240" t="s">
        <v>144</v>
      </c>
      <c r="G762" s="238"/>
      <c r="H762" s="241">
        <v>11.199999999999999</v>
      </c>
      <c r="I762" s="242"/>
      <c r="J762" s="238"/>
      <c r="K762" s="238"/>
      <c r="L762" s="243"/>
      <c r="M762" s="244"/>
      <c r="N762" s="245"/>
      <c r="O762" s="245"/>
      <c r="P762" s="245"/>
      <c r="Q762" s="245"/>
      <c r="R762" s="245"/>
      <c r="S762" s="245"/>
      <c r="T762" s="246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7" t="s">
        <v>142</v>
      </c>
      <c r="AU762" s="247" t="s">
        <v>83</v>
      </c>
      <c r="AV762" s="14" t="s">
        <v>136</v>
      </c>
      <c r="AW762" s="14" t="s">
        <v>34</v>
      </c>
      <c r="AX762" s="14" t="s">
        <v>81</v>
      </c>
      <c r="AY762" s="247" t="s">
        <v>129</v>
      </c>
    </row>
    <row r="763" s="2" customFormat="1" ht="16.5" customHeight="1">
      <c r="A763" s="39"/>
      <c r="B763" s="40"/>
      <c r="C763" s="206" t="s">
        <v>1036</v>
      </c>
      <c r="D763" s="206" t="s">
        <v>131</v>
      </c>
      <c r="E763" s="207" t="s">
        <v>1037</v>
      </c>
      <c r="F763" s="208" t="s">
        <v>1038</v>
      </c>
      <c r="G763" s="209" t="s">
        <v>251</v>
      </c>
      <c r="H763" s="210">
        <v>16.800000000000001</v>
      </c>
      <c r="I763" s="211"/>
      <c r="J763" s="212">
        <f>ROUND(I763*H763,2)</f>
        <v>0</v>
      </c>
      <c r="K763" s="208" t="s">
        <v>135</v>
      </c>
      <c r="L763" s="45"/>
      <c r="M763" s="213" t="s">
        <v>21</v>
      </c>
      <c r="N763" s="214" t="s">
        <v>44</v>
      </c>
      <c r="O763" s="85"/>
      <c r="P763" s="215">
        <f>O763*H763</f>
        <v>0</v>
      </c>
      <c r="Q763" s="215">
        <v>0.12</v>
      </c>
      <c r="R763" s="215">
        <f>Q763*H763</f>
        <v>2.016</v>
      </c>
      <c r="S763" s="215">
        <v>2.1000000000000001</v>
      </c>
      <c r="T763" s="216">
        <f>S763*H763</f>
        <v>35.280000000000001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17" t="s">
        <v>136</v>
      </c>
      <c r="AT763" s="217" t="s">
        <v>131</v>
      </c>
      <c r="AU763" s="217" t="s">
        <v>83</v>
      </c>
      <c r="AY763" s="18" t="s">
        <v>129</v>
      </c>
      <c r="BE763" s="218">
        <f>IF(N763="základní",J763,0)</f>
        <v>0</v>
      </c>
      <c r="BF763" s="218">
        <f>IF(N763="snížená",J763,0)</f>
        <v>0</v>
      </c>
      <c r="BG763" s="218">
        <f>IF(N763="zákl. přenesená",J763,0)</f>
        <v>0</v>
      </c>
      <c r="BH763" s="218">
        <f>IF(N763="sníž. přenesená",J763,0)</f>
        <v>0</v>
      </c>
      <c r="BI763" s="218">
        <f>IF(N763="nulová",J763,0)</f>
        <v>0</v>
      </c>
      <c r="BJ763" s="18" t="s">
        <v>81</v>
      </c>
      <c r="BK763" s="218">
        <f>ROUND(I763*H763,2)</f>
        <v>0</v>
      </c>
      <c r="BL763" s="18" t="s">
        <v>136</v>
      </c>
      <c r="BM763" s="217" t="s">
        <v>1039</v>
      </c>
    </row>
    <row r="764" s="2" customFormat="1">
      <c r="A764" s="39"/>
      <c r="B764" s="40"/>
      <c r="C764" s="41"/>
      <c r="D764" s="219" t="s">
        <v>138</v>
      </c>
      <c r="E764" s="41"/>
      <c r="F764" s="220" t="s">
        <v>1040</v>
      </c>
      <c r="G764" s="41"/>
      <c r="H764" s="41"/>
      <c r="I764" s="221"/>
      <c r="J764" s="41"/>
      <c r="K764" s="41"/>
      <c r="L764" s="45"/>
      <c r="M764" s="222"/>
      <c r="N764" s="223"/>
      <c r="O764" s="85"/>
      <c r="P764" s="85"/>
      <c r="Q764" s="85"/>
      <c r="R764" s="85"/>
      <c r="S764" s="85"/>
      <c r="T764" s="86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138</v>
      </c>
      <c r="AU764" s="18" t="s">
        <v>83</v>
      </c>
    </row>
    <row r="765" s="2" customFormat="1">
      <c r="A765" s="39"/>
      <c r="B765" s="40"/>
      <c r="C765" s="41"/>
      <c r="D765" s="224" t="s">
        <v>140</v>
      </c>
      <c r="E765" s="41"/>
      <c r="F765" s="225" t="s">
        <v>1041</v>
      </c>
      <c r="G765" s="41"/>
      <c r="H765" s="41"/>
      <c r="I765" s="221"/>
      <c r="J765" s="41"/>
      <c r="K765" s="41"/>
      <c r="L765" s="45"/>
      <c r="M765" s="222"/>
      <c r="N765" s="223"/>
      <c r="O765" s="85"/>
      <c r="P765" s="85"/>
      <c r="Q765" s="85"/>
      <c r="R765" s="85"/>
      <c r="S765" s="85"/>
      <c r="T765" s="86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140</v>
      </c>
      <c r="AU765" s="18" t="s">
        <v>83</v>
      </c>
    </row>
    <row r="766" s="13" customFormat="1">
      <c r="A766" s="13"/>
      <c r="B766" s="226"/>
      <c r="C766" s="227"/>
      <c r="D766" s="219" t="s">
        <v>142</v>
      </c>
      <c r="E766" s="228" t="s">
        <v>21</v>
      </c>
      <c r="F766" s="229" t="s">
        <v>1042</v>
      </c>
      <c r="G766" s="227"/>
      <c r="H766" s="230">
        <v>16.800000000000001</v>
      </c>
      <c r="I766" s="231"/>
      <c r="J766" s="227"/>
      <c r="K766" s="227"/>
      <c r="L766" s="232"/>
      <c r="M766" s="233"/>
      <c r="N766" s="234"/>
      <c r="O766" s="234"/>
      <c r="P766" s="234"/>
      <c r="Q766" s="234"/>
      <c r="R766" s="234"/>
      <c r="S766" s="234"/>
      <c r="T766" s="235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6" t="s">
        <v>142</v>
      </c>
      <c r="AU766" s="236" t="s">
        <v>83</v>
      </c>
      <c r="AV766" s="13" t="s">
        <v>83</v>
      </c>
      <c r="AW766" s="13" t="s">
        <v>34</v>
      </c>
      <c r="AX766" s="13" t="s">
        <v>73</v>
      </c>
      <c r="AY766" s="236" t="s">
        <v>129</v>
      </c>
    </row>
    <row r="767" s="14" customFormat="1">
      <c r="A767" s="14"/>
      <c r="B767" s="237"/>
      <c r="C767" s="238"/>
      <c r="D767" s="219" t="s">
        <v>142</v>
      </c>
      <c r="E767" s="239" t="s">
        <v>21</v>
      </c>
      <c r="F767" s="240" t="s">
        <v>144</v>
      </c>
      <c r="G767" s="238"/>
      <c r="H767" s="241">
        <v>16.800000000000001</v>
      </c>
      <c r="I767" s="242"/>
      <c r="J767" s="238"/>
      <c r="K767" s="238"/>
      <c r="L767" s="243"/>
      <c r="M767" s="244"/>
      <c r="N767" s="245"/>
      <c r="O767" s="245"/>
      <c r="P767" s="245"/>
      <c r="Q767" s="245"/>
      <c r="R767" s="245"/>
      <c r="S767" s="245"/>
      <c r="T767" s="246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7" t="s">
        <v>142</v>
      </c>
      <c r="AU767" s="247" t="s">
        <v>83</v>
      </c>
      <c r="AV767" s="14" t="s">
        <v>136</v>
      </c>
      <c r="AW767" s="14" t="s">
        <v>34</v>
      </c>
      <c r="AX767" s="14" t="s">
        <v>81</v>
      </c>
      <c r="AY767" s="247" t="s">
        <v>129</v>
      </c>
    </row>
    <row r="768" s="12" customFormat="1" ht="22.8" customHeight="1">
      <c r="A768" s="12"/>
      <c r="B768" s="190"/>
      <c r="C768" s="191"/>
      <c r="D768" s="192" t="s">
        <v>72</v>
      </c>
      <c r="E768" s="204" t="s">
        <v>1043</v>
      </c>
      <c r="F768" s="204" t="s">
        <v>1044</v>
      </c>
      <c r="G768" s="191"/>
      <c r="H768" s="191"/>
      <c r="I768" s="194"/>
      <c r="J768" s="205">
        <f>BK768</f>
        <v>0</v>
      </c>
      <c r="K768" s="191"/>
      <c r="L768" s="196"/>
      <c r="M768" s="197"/>
      <c r="N768" s="198"/>
      <c r="O768" s="198"/>
      <c r="P768" s="199">
        <f>SUM(P769:P807)</f>
        <v>0</v>
      </c>
      <c r="Q768" s="198"/>
      <c r="R768" s="199">
        <f>SUM(R769:R807)</f>
        <v>0</v>
      </c>
      <c r="S768" s="198"/>
      <c r="T768" s="200">
        <f>SUM(T769:T807)</f>
        <v>0</v>
      </c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R768" s="201" t="s">
        <v>81</v>
      </c>
      <c r="AT768" s="202" t="s">
        <v>72</v>
      </c>
      <c r="AU768" s="202" t="s">
        <v>81</v>
      </c>
      <c r="AY768" s="201" t="s">
        <v>129</v>
      </c>
      <c r="BK768" s="203">
        <f>SUM(BK769:BK807)</f>
        <v>0</v>
      </c>
    </row>
    <row r="769" s="2" customFormat="1" ht="16.5" customHeight="1">
      <c r="A769" s="39"/>
      <c r="B769" s="40"/>
      <c r="C769" s="206" t="s">
        <v>1045</v>
      </c>
      <c r="D769" s="206" t="s">
        <v>131</v>
      </c>
      <c r="E769" s="207" t="s">
        <v>1046</v>
      </c>
      <c r="F769" s="208" t="s">
        <v>1047</v>
      </c>
      <c r="G769" s="209" t="s">
        <v>464</v>
      </c>
      <c r="H769" s="210">
        <v>326.56</v>
      </c>
      <c r="I769" s="211"/>
      <c r="J769" s="212">
        <f>ROUND(I769*H769,2)</f>
        <v>0</v>
      </c>
      <c r="K769" s="208" t="s">
        <v>135</v>
      </c>
      <c r="L769" s="45"/>
      <c r="M769" s="213" t="s">
        <v>21</v>
      </c>
      <c r="N769" s="214" t="s">
        <v>44</v>
      </c>
      <c r="O769" s="85"/>
      <c r="P769" s="215">
        <f>O769*H769</f>
        <v>0</v>
      </c>
      <c r="Q769" s="215">
        <v>0</v>
      </c>
      <c r="R769" s="215">
        <f>Q769*H769</f>
        <v>0</v>
      </c>
      <c r="S769" s="215">
        <v>0</v>
      </c>
      <c r="T769" s="216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17" t="s">
        <v>136</v>
      </c>
      <c r="AT769" s="217" t="s">
        <v>131</v>
      </c>
      <c r="AU769" s="217" t="s">
        <v>83</v>
      </c>
      <c r="AY769" s="18" t="s">
        <v>129</v>
      </c>
      <c r="BE769" s="218">
        <f>IF(N769="základní",J769,0)</f>
        <v>0</v>
      </c>
      <c r="BF769" s="218">
        <f>IF(N769="snížená",J769,0)</f>
        <v>0</v>
      </c>
      <c r="BG769" s="218">
        <f>IF(N769="zákl. přenesená",J769,0)</f>
        <v>0</v>
      </c>
      <c r="BH769" s="218">
        <f>IF(N769="sníž. přenesená",J769,0)</f>
        <v>0</v>
      </c>
      <c r="BI769" s="218">
        <f>IF(N769="nulová",J769,0)</f>
        <v>0</v>
      </c>
      <c r="BJ769" s="18" t="s">
        <v>81</v>
      </c>
      <c r="BK769" s="218">
        <f>ROUND(I769*H769,2)</f>
        <v>0</v>
      </c>
      <c r="BL769" s="18" t="s">
        <v>136</v>
      </c>
      <c r="BM769" s="217" t="s">
        <v>1048</v>
      </c>
    </row>
    <row r="770" s="2" customFormat="1">
      <c r="A770" s="39"/>
      <c r="B770" s="40"/>
      <c r="C770" s="41"/>
      <c r="D770" s="219" t="s">
        <v>138</v>
      </c>
      <c r="E770" s="41"/>
      <c r="F770" s="220" t="s">
        <v>1049</v>
      </c>
      <c r="G770" s="41"/>
      <c r="H770" s="41"/>
      <c r="I770" s="221"/>
      <c r="J770" s="41"/>
      <c r="K770" s="41"/>
      <c r="L770" s="45"/>
      <c r="M770" s="222"/>
      <c r="N770" s="223"/>
      <c r="O770" s="85"/>
      <c r="P770" s="85"/>
      <c r="Q770" s="85"/>
      <c r="R770" s="85"/>
      <c r="S770" s="85"/>
      <c r="T770" s="86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138</v>
      </c>
      <c r="AU770" s="18" t="s">
        <v>83</v>
      </c>
    </row>
    <row r="771" s="2" customFormat="1">
      <c r="A771" s="39"/>
      <c r="B771" s="40"/>
      <c r="C771" s="41"/>
      <c r="D771" s="224" t="s">
        <v>140</v>
      </c>
      <c r="E771" s="41"/>
      <c r="F771" s="225" t="s">
        <v>1050</v>
      </c>
      <c r="G771" s="41"/>
      <c r="H771" s="41"/>
      <c r="I771" s="221"/>
      <c r="J771" s="41"/>
      <c r="K771" s="41"/>
      <c r="L771" s="45"/>
      <c r="M771" s="222"/>
      <c r="N771" s="223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140</v>
      </c>
      <c r="AU771" s="18" t="s">
        <v>83</v>
      </c>
    </row>
    <row r="772" s="13" customFormat="1">
      <c r="A772" s="13"/>
      <c r="B772" s="226"/>
      <c r="C772" s="227"/>
      <c r="D772" s="219" t="s">
        <v>142</v>
      </c>
      <c r="E772" s="228" t="s">
        <v>21</v>
      </c>
      <c r="F772" s="229" t="s">
        <v>1051</v>
      </c>
      <c r="G772" s="227"/>
      <c r="H772" s="230">
        <v>183.03999999999999</v>
      </c>
      <c r="I772" s="231"/>
      <c r="J772" s="227"/>
      <c r="K772" s="227"/>
      <c r="L772" s="232"/>
      <c r="M772" s="233"/>
      <c r="N772" s="234"/>
      <c r="O772" s="234"/>
      <c r="P772" s="234"/>
      <c r="Q772" s="234"/>
      <c r="R772" s="234"/>
      <c r="S772" s="234"/>
      <c r="T772" s="235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6" t="s">
        <v>142</v>
      </c>
      <c r="AU772" s="236" t="s">
        <v>83</v>
      </c>
      <c r="AV772" s="13" t="s">
        <v>83</v>
      </c>
      <c r="AW772" s="13" t="s">
        <v>34</v>
      </c>
      <c r="AX772" s="13" t="s">
        <v>73</v>
      </c>
      <c r="AY772" s="236" t="s">
        <v>129</v>
      </c>
    </row>
    <row r="773" s="13" customFormat="1">
      <c r="A773" s="13"/>
      <c r="B773" s="226"/>
      <c r="C773" s="227"/>
      <c r="D773" s="219" t="s">
        <v>142</v>
      </c>
      <c r="E773" s="228" t="s">
        <v>21</v>
      </c>
      <c r="F773" s="229" t="s">
        <v>1052</v>
      </c>
      <c r="G773" s="227"/>
      <c r="H773" s="230">
        <v>143.52000000000001</v>
      </c>
      <c r="I773" s="231"/>
      <c r="J773" s="227"/>
      <c r="K773" s="227"/>
      <c r="L773" s="232"/>
      <c r="M773" s="233"/>
      <c r="N773" s="234"/>
      <c r="O773" s="234"/>
      <c r="P773" s="234"/>
      <c r="Q773" s="234"/>
      <c r="R773" s="234"/>
      <c r="S773" s="234"/>
      <c r="T773" s="235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6" t="s">
        <v>142</v>
      </c>
      <c r="AU773" s="236" t="s">
        <v>83</v>
      </c>
      <c r="AV773" s="13" t="s">
        <v>83</v>
      </c>
      <c r="AW773" s="13" t="s">
        <v>34</v>
      </c>
      <c r="AX773" s="13" t="s">
        <v>73</v>
      </c>
      <c r="AY773" s="236" t="s">
        <v>129</v>
      </c>
    </row>
    <row r="774" s="14" customFormat="1">
      <c r="A774" s="14"/>
      <c r="B774" s="237"/>
      <c r="C774" s="238"/>
      <c r="D774" s="219" t="s">
        <v>142</v>
      </c>
      <c r="E774" s="239" t="s">
        <v>21</v>
      </c>
      <c r="F774" s="240" t="s">
        <v>144</v>
      </c>
      <c r="G774" s="238"/>
      <c r="H774" s="241">
        <v>326.56</v>
      </c>
      <c r="I774" s="242"/>
      <c r="J774" s="238"/>
      <c r="K774" s="238"/>
      <c r="L774" s="243"/>
      <c r="M774" s="244"/>
      <c r="N774" s="245"/>
      <c r="O774" s="245"/>
      <c r="P774" s="245"/>
      <c r="Q774" s="245"/>
      <c r="R774" s="245"/>
      <c r="S774" s="245"/>
      <c r="T774" s="246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7" t="s">
        <v>142</v>
      </c>
      <c r="AU774" s="247" t="s">
        <v>83</v>
      </c>
      <c r="AV774" s="14" t="s">
        <v>136</v>
      </c>
      <c r="AW774" s="14" t="s">
        <v>34</v>
      </c>
      <c r="AX774" s="14" t="s">
        <v>81</v>
      </c>
      <c r="AY774" s="247" t="s">
        <v>129</v>
      </c>
    </row>
    <row r="775" s="2" customFormat="1" ht="16.5" customHeight="1">
      <c r="A775" s="39"/>
      <c r="B775" s="40"/>
      <c r="C775" s="206" t="s">
        <v>1053</v>
      </c>
      <c r="D775" s="206" t="s">
        <v>131</v>
      </c>
      <c r="E775" s="207" t="s">
        <v>1054</v>
      </c>
      <c r="F775" s="208" t="s">
        <v>1055</v>
      </c>
      <c r="G775" s="209" t="s">
        <v>464</v>
      </c>
      <c r="H775" s="210">
        <v>37880.959999999999</v>
      </c>
      <c r="I775" s="211"/>
      <c r="J775" s="212">
        <f>ROUND(I775*H775,2)</f>
        <v>0</v>
      </c>
      <c r="K775" s="208" t="s">
        <v>135</v>
      </c>
      <c r="L775" s="45"/>
      <c r="M775" s="213" t="s">
        <v>21</v>
      </c>
      <c r="N775" s="214" t="s">
        <v>44</v>
      </c>
      <c r="O775" s="85"/>
      <c r="P775" s="215">
        <f>O775*H775</f>
        <v>0</v>
      </c>
      <c r="Q775" s="215">
        <v>0</v>
      </c>
      <c r="R775" s="215">
        <f>Q775*H775</f>
        <v>0</v>
      </c>
      <c r="S775" s="215">
        <v>0</v>
      </c>
      <c r="T775" s="216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17" t="s">
        <v>136</v>
      </c>
      <c r="AT775" s="217" t="s">
        <v>131</v>
      </c>
      <c r="AU775" s="217" t="s">
        <v>83</v>
      </c>
      <c r="AY775" s="18" t="s">
        <v>129</v>
      </c>
      <c r="BE775" s="218">
        <f>IF(N775="základní",J775,0)</f>
        <v>0</v>
      </c>
      <c r="BF775" s="218">
        <f>IF(N775="snížená",J775,0)</f>
        <v>0</v>
      </c>
      <c r="BG775" s="218">
        <f>IF(N775="zákl. přenesená",J775,0)</f>
        <v>0</v>
      </c>
      <c r="BH775" s="218">
        <f>IF(N775="sníž. přenesená",J775,0)</f>
        <v>0</v>
      </c>
      <c r="BI775" s="218">
        <f>IF(N775="nulová",J775,0)</f>
        <v>0</v>
      </c>
      <c r="BJ775" s="18" t="s">
        <v>81</v>
      </c>
      <c r="BK775" s="218">
        <f>ROUND(I775*H775,2)</f>
        <v>0</v>
      </c>
      <c r="BL775" s="18" t="s">
        <v>136</v>
      </c>
      <c r="BM775" s="217" t="s">
        <v>1056</v>
      </c>
    </row>
    <row r="776" s="2" customFormat="1">
      <c r="A776" s="39"/>
      <c r="B776" s="40"/>
      <c r="C776" s="41"/>
      <c r="D776" s="219" t="s">
        <v>138</v>
      </c>
      <c r="E776" s="41"/>
      <c r="F776" s="220" t="s">
        <v>1057</v>
      </c>
      <c r="G776" s="41"/>
      <c r="H776" s="41"/>
      <c r="I776" s="221"/>
      <c r="J776" s="41"/>
      <c r="K776" s="41"/>
      <c r="L776" s="45"/>
      <c r="M776" s="222"/>
      <c r="N776" s="223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138</v>
      </c>
      <c r="AU776" s="18" t="s">
        <v>83</v>
      </c>
    </row>
    <row r="777" s="2" customFormat="1">
      <c r="A777" s="39"/>
      <c r="B777" s="40"/>
      <c r="C777" s="41"/>
      <c r="D777" s="224" t="s">
        <v>140</v>
      </c>
      <c r="E777" s="41"/>
      <c r="F777" s="225" t="s">
        <v>1058</v>
      </c>
      <c r="G777" s="41"/>
      <c r="H777" s="41"/>
      <c r="I777" s="221"/>
      <c r="J777" s="41"/>
      <c r="K777" s="41"/>
      <c r="L777" s="45"/>
      <c r="M777" s="222"/>
      <c r="N777" s="223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140</v>
      </c>
      <c r="AU777" s="18" t="s">
        <v>83</v>
      </c>
    </row>
    <row r="778" s="13" customFormat="1">
      <c r="A778" s="13"/>
      <c r="B778" s="226"/>
      <c r="C778" s="227"/>
      <c r="D778" s="219" t="s">
        <v>142</v>
      </c>
      <c r="E778" s="228" t="s">
        <v>21</v>
      </c>
      <c r="F778" s="229" t="s">
        <v>1059</v>
      </c>
      <c r="G778" s="227"/>
      <c r="H778" s="230">
        <v>9470.2399999999998</v>
      </c>
      <c r="I778" s="231"/>
      <c r="J778" s="227"/>
      <c r="K778" s="227"/>
      <c r="L778" s="232"/>
      <c r="M778" s="233"/>
      <c r="N778" s="234"/>
      <c r="O778" s="234"/>
      <c r="P778" s="234"/>
      <c r="Q778" s="234"/>
      <c r="R778" s="234"/>
      <c r="S778" s="234"/>
      <c r="T778" s="235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6" t="s">
        <v>142</v>
      </c>
      <c r="AU778" s="236" t="s">
        <v>83</v>
      </c>
      <c r="AV778" s="13" t="s">
        <v>83</v>
      </c>
      <c r="AW778" s="13" t="s">
        <v>34</v>
      </c>
      <c r="AX778" s="13" t="s">
        <v>73</v>
      </c>
      <c r="AY778" s="236" t="s">
        <v>129</v>
      </c>
    </row>
    <row r="779" s="14" customFormat="1">
      <c r="A779" s="14"/>
      <c r="B779" s="237"/>
      <c r="C779" s="238"/>
      <c r="D779" s="219" t="s">
        <v>142</v>
      </c>
      <c r="E779" s="239" t="s">
        <v>21</v>
      </c>
      <c r="F779" s="240" t="s">
        <v>144</v>
      </c>
      <c r="G779" s="238"/>
      <c r="H779" s="241">
        <v>9470.2399999999998</v>
      </c>
      <c r="I779" s="242"/>
      <c r="J779" s="238"/>
      <c r="K779" s="238"/>
      <c r="L779" s="243"/>
      <c r="M779" s="244"/>
      <c r="N779" s="245"/>
      <c r="O779" s="245"/>
      <c r="P779" s="245"/>
      <c r="Q779" s="245"/>
      <c r="R779" s="245"/>
      <c r="S779" s="245"/>
      <c r="T779" s="246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7" t="s">
        <v>142</v>
      </c>
      <c r="AU779" s="247" t="s">
        <v>83</v>
      </c>
      <c r="AV779" s="14" t="s">
        <v>136</v>
      </c>
      <c r="AW779" s="14" t="s">
        <v>34</v>
      </c>
      <c r="AX779" s="14" t="s">
        <v>81</v>
      </c>
      <c r="AY779" s="247" t="s">
        <v>129</v>
      </c>
    </row>
    <row r="780" s="13" customFormat="1">
      <c r="A780" s="13"/>
      <c r="B780" s="226"/>
      <c r="C780" s="227"/>
      <c r="D780" s="219" t="s">
        <v>142</v>
      </c>
      <c r="E780" s="227"/>
      <c r="F780" s="229" t="s">
        <v>1060</v>
      </c>
      <c r="G780" s="227"/>
      <c r="H780" s="230">
        <v>37880.959999999999</v>
      </c>
      <c r="I780" s="231"/>
      <c r="J780" s="227"/>
      <c r="K780" s="227"/>
      <c r="L780" s="232"/>
      <c r="M780" s="233"/>
      <c r="N780" s="234"/>
      <c r="O780" s="234"/>
      <c r="P780" s="234"/>
      <c r="Q780" s="234"/>
      <c r="R780" s="234"/>
      <c r="S780" s="234"/>
      <c r="T780" s="235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6" t="s">
        <v>142</v>
      </c>
      <c r="AU780" s="236" t="s">
        <v>83</v>
      </c>
      <c r="AV780" s="13" t="s">
        <v>83</v>
      </c>
      <c r="AW780" s="13" t="s">
        <v>4</v>
      </c>
      <c r="AX780" s="13" t="s">
        <v>81</v>
      </c>
      <c r="AY780" s="236" t="s">
        <v>129</v>
      </c>
    </row>
    <row r="781" s="2" customFormat="1" ht="16.5" customHeight="1">
      <c r="A781" s="39"/>
      <c r="B781" s="40"/>
      <c r="C781" s="206" t="s">
        <v>1061</v>
      </c>
      <c r="D781" s="206" t="s">
        <v>131</v>
      </c>
      <c r="E781" s="207" t="s">
        <v>1062</v>
      </c>
      <c r="F781" s="208" t="s">
        <v>1063</v>
      </c>
      <c r="G781" s="209" t="s">
        <v>464</v>
      </c>
      <c r="H781" s="210">
        <v>66.951999999999998</v>
      </c>
      <c r="I781" s="211"/>
      <c r="J781" s="212">
        <f>ROUND(I781*H781,2)</f>
        <v>0</v>
      </c>
      <c r="K781" s="208" t="s">
        <v>135</v>
      </c>
      <c r="L781" s="45"/>
      <c r="M781" s="213" t="s">
        <v>21</v>
      </c>
      <c r="N781" s="214" t="s">
        <v>44</v>
      </c>
      <c r="O781" s="85"/>
      <c r="P781" s="215">
        <f>O781*H781</f>
        <v>0</v>
      </c>
      <c r="Q781" s="215">
        <v>0</v>
      </c>
      <c r="R781" s="215">
        <f>Q781*H781</f>
        <v>0</v>
      </c>
      <c r="S781" s="215">
        <v>0</v>
      </c>
      <c r="T781" s="216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17" t="s">
        <v>136</v>
      </c>
      <c r="AT781" s="217" t="s">
        <v>131</v>
      </c>
      <c r="AU781" s="217" t="s">
        <v>83</v>
      </c>
      <c r="AY781" s="18" t="s">
        <v>129</v>
      </c>
      <c r="BE781" s="218">
        <f>IF(N781="základní",J781,0)</f>
        <v>0</v>
      </c>
      <c r="BF781" s="218">
        <f>IF(N781="snížená",J781,0)</f>
        <v>0</v>
      </c>
      <c r="BG781" s="218">
        <f>IF(N781="zákl. přenesená",J781,0)</f>
        <v>0</v>
      </c>
      <c r="BH781" s="218">
        <f>IF(N781="sníž. přenesená",J781,0)</f>
        <v>0</v>
      </c>
      <c r="BI781" s="218">
        <f>IF(N781="nulová",J781,0)</f>
        <v>0</v>
      </c>
      <c r="BJ781" s="18" t="s">
        <v>81</v>
      </c>
      <c r="BK781" s="218">
        <f>ROUND(I781*H781,2)</f>
        <v>0</v>
      </c>
      <c r="BL781" s="18" t="s">
        <v>136</v>
      </c>
      <c r="BM781" s="217" t="s">
        <v>1064</v>
      </c>
    </row>
    <row r="782" s="2" customFormat="1">
      <c r="A782" s="39"/>
      <c r="B782" s="40"/>
      <c r="C782" s="41"/>
      <c r="D782" s="219" t="s">
        <v>138</v>
      </c>
      <c r="E782" s="41"/>
      <c r="F782" s="220" t="s">
        <v>1065</v>
      </c>
      <c r="G782" s="41"/>
      <c r="H782" s="41"/>
      <c r="I782" s="221"/>
      <c r="J782" s="41"/>
      <c r="K782" s="41"/>
      <c r="L782" s="45"/>
      <c r="M782" s="222"/>
      <c r="N782" s="223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138</v>
      </c>
      <c r="AU782" s="18" t="s">
        <v>83</v>
      </c>
    </row>
    <row r="783" s="2" customFormat="1">
      <c r="A783" s="39"/>
      <c r="B783" s="40"/>
      <c r="C783" s="41"/>
      <c r="D783" s="224" t="s">
        <v>140</v>
      </c>
      <c r="E783" s="41"/>
      <c r="F783" s="225" t="s">
        <v>1066</v>
      </c>
      <c r="G783" s="41"/>
      <c r="H783" s="41"/>
      <c r="I783" s="221"/>
      <c r="J783" s="41"/>
      <c r="K783" s="41"/>
      <c r="L783" s="45"/>
      <c r="M783" s="222"/>
      <c r="N783" s="223"/>
      <c r="O783" s="85"/>
      <c r="P783" s="85"/>
      <c r="Q783" s="85"/>
      <c r="R783" s="85"/>
      <c r="S783" s="85"/>
      <c r="T783" s="86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140</v>
      </c>
      <c r="AU783" s="18" t="s">
        <v>83</v>
      </c>
    </row>
    <row r="784" s="13" customFormat="1">
      <c r="A784" s="13"/>
      <c r="B784" s="226"/>
      <c r="C784" s="227"/>
      <c r="D784" s="219" t="s">
        <v>142</v>
      </c>
      <c r="E784" s="228" t="s">
        <v>21</v>
      </c>
      <c r="F784" s="229" t="s">
        <v>1067</v>
      </c>
      <c r="G784" s="227"/>
      <c r="H784" s="230">
        <v>7.032</v>
      </c>
      <c r="I784" s="231"/>
      <c r="J784" s="227"/>
      <c r="K784" s="227"/>
      <c r="L784" s="232"/>
      <c r="M784" s="233"/>
      <c r="N784" s="234"/>
      <c r="O784" s="234"/>
      <c r="P784" s="234"/>
      <c r="Q784" s="234"/>
      <c r="R784" s="234"/>
      <c r="S784" s="234"/>
      <c r="T784" s="235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6" t="s">
        <v>142</v>
      </c>
      <c r="AU784" s="236" t="s">
        <v>83</v>
      </c>
      <c r="AV784" s="13" t="s">
        <v>83</v>
      </c>
      <c r="AW784" s="13" t="s">
        <v>34</v>
      </c>
      <c r="AX784" s="13" t="s">
        <v>73</v>
      </c>
      <c r="AY784" s="236" t="s">
        <v>129</v>
      </c>
    </row>
    <row r="785" s="13" customFormat="1">
      <c r="A785" s="13"/>
      <c r="B785" s="226"/>
      <c r="C785" s="227"/>
      <c r="D785" s="219" t="s">
        <v>142</v>
      </c>
      <c r="E785" s="228" t="s">
        <v>21</v>
      </c>
      <c r="F785" s="229" t="s">
        <v>1068</v>
      </c>
      <c r="G785" s="227"/>
      <c r="H785" s="230">
        <v>59.920000000000002</v>
      </c>
      <c r="I785" s="231"/>
      <c r="J785" s="227"/>
      <c r="K785" s="227"/>
      <c r="L785" s="232"/>
      <c r="M785" s="233"/>
      <c r="N785" s="234"/>
      <c r="O785" s="234"/>
      <c r="P785" s="234"/>
      <c r="Q785" s="234"/>
      <c r="R785" s="234"/>
      <c r="S785" s="234"/>
      <c r="T785" s="235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6" t="s">
        <v>142</v>
      </c>
      <c r="AU785" s="236" t="s">
        <v>83</v>
      </c>
      <c r="AV785" s="13" t="s">
        <v>83</v>
      </c>
      <c r="AW785" s="13" t="s">
        <v>34</v>
      </c>
      <c r="AX785" s="13" t="s">
        <v>73</v>
      </c>
      <c r="AY785" s="236" t="s">
        <v>129</v>
      </c>
    </row>
    <row r="786" s="14" customFormat="1">
      <c r="A786" s="14"/>
      <c r="B786" s="237"/>
      <c r="C786" s="238"/>
      <c r="D786" s="219" t="s">
        <v>142</v>
      </c>
      <c r="E786" s="239" t="s">
        <v>21</v>
      </c>
      <c r="F786" s="240" t="s">
        <v>144</v>
      </c>
      <c r="G786" s="238"/>
      <c r="H786" s="241">
        <v>66.951999999999998</v>
      </c>
      <c r="I786" s="242"/>
      <c r="J786" s="238"/>
      <c r="K786" s="238"/>
      <c r="L786" s="243"/>
      <c r="M786" s="244"/>
      <c r="N786" s="245"/>
      <c r="O786" s="245"/>
      <c r="P786" s="245"/>
      <c r="Q786" s="245"/>
      <c r="R786" s="245"/>
      <c r="S786" s="245"/>
      <c r="T786" s="24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7" t="s">
        <v>142</v>
      </c>
      <c r="AU786" s="247" t="s">
        <v>83</v>
      </c>
      <c r="AV786" s="14" t="s">
        <v>136</v>
      </c>
      <c r="AW786" s="14" t="s">
        <v>34</v>
      </c>
      <c r="AX786" s="14" t="s">
        <v>81</v>
      </c>
      <c r="AY786" s="247" t="s">
        <v>129</v>
      </c>
    </row>
    <row r="787" s="2" customFormat="1" ht="16.5" customHeight="1">
      <c r="A787" s="39"/>
      <c r="B787" s="40"/>
      <c r="C787" s="206" t="s">
        <v>1069</v>
      </c>
      <c r="D787" s="206" t="s">
        <v>131</v>
      </c>
      <c r="E787" s="207" t="s">
        <v>1070</v>
      </c>
      <c r="F787" s="208" t="s">
        <v>1071</v>
      </c>
      <c r="G787" s="209" t="s">
        <v>464</v>
      </c>
      <c r="H787" s="210">
        <v>1941.608</v>
      </c>
      <c r="I787" s="211"/>
      <c r="J787" s="212">
        <f>ROUND(I787*H787,2)</f>
        <v>0</v>
      </c>
      <c r="K787" s="208" t="s">
        <v>135</v>
      </c>
      <c r="L787" s="45"/>
      <c r="M787" s="213" t="s">
        <v>21</v>
      </c>
      <c r="N787" s="214" t="s">
        <v>44</v>
      </c>
      <c r="O787" s="85"/>
      <c r="P787" s="215">
        <f>O787*H787</f>
        <v>0</v>
      </c>
      <c r="Q787" s="215">
        <v>0</v>
      </c>
      <c r="R787" s="215">
        <f>Q787*H787</f>
        <v>0</v>
      </c>
      <c r="S787" s="215">
        <v>0</v>
      </c>
      <c r="T787" s="216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17" t="s">
        <v>136</v>
      </c>
      <c r="AT787" s="217" t="s">
        <v>131</v>
      </c>
      <c r="AU787" s="217" t="s">
        <v>83</v>
      </c>
      <c r="AY787" s="18" t="s">
        <v>129</v>
      </c>
      <c r="BE787" s="218">
        <f>IF(N787="základní",J787,0)</f>
        <v>0</v>
      </c>
      <c r="BF787" s="218">
        <f>IF(N787="snížená",J787,0)</f>
        <v>0</v>
      </c>
      <c r="BG787" s="218">
        <f>IF(N787="zákl. přenesená",J787,0)</f>
        <v>0</v>
      </c>
      <c r="BH787" s="218">
        <f>IF(N787="sníž. přenesená",J787,0)</f>
        <v>0</v>
      </c>
      <c r="BI787" s="218">
        <f>IF(N787="nulová",J787,0)</f>
        <v>0</v>
      </c>
      <c r="BJ787" s="18" t="s">
        <v>81</v>
      </c>
      <c r="BK787" s="218">
        <f>ROUND(I787*H787,2)</f>
        <v>0</v>
      </c>
      <c r="BL787" s="18" t="s">
        <v>136</v>
      </c>
      <c r="BM787" s="217" t="s">
        <v>1072</v>
      </c>
    </row>
    <row r="788" s="2" customFormat="1">
      <c r="A788" s="39"/>
      <c r="B788" s="40"/>
      <c r="C788" s="41"/>
      <c r="D788" s="219" t="s">
        <v>138</v>
      </c>
      <c r="E788" s="41"/>
      <c r="F788" s="220" t="s">
        <v>1073</v>
      </c>
      <c r="G788" s="41"/>
      <c r="H788" s="41"/>
      <c r="I788" s="221"/>
      <c r="J788" s="41"/>
      <c r="K788" s="41"/>
      <c r="L788" s="45"/>
      <c r="M788" s="222"/>
      <c r="N788" s="223"/>
      <c r="O788" s="85"/>
      <c r="P788" s="85"/>
      <c r="Q788" s="85"/>
      <c r="R788" s="85"/>
      <c r="S788" s="85"/>
      <c r="T788" s="86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138</v>
      </c>
      <c r="AU788" s="18" t="s">
        <v>83</v>
      </c>
    </row>
    <row r="789" s="2" customFormat="1">
      <c r="A789" s="39"/>
      <c r="B789" s="40"/>
      <c r="C789" s="41"/>
      <c r="D789" s="224" t="s">
        <v>140</v>
      </c>
      <c r="E789" s="41"/>
      <c r="F789" s="225" t="s">
        <v>1074</v>
      </c>
      <c r="G789" s="41"/>
      <c r="H789" s="41"/>
      <c r="I789" s="221"/>
      <c r="J789" s="41"/>
      <c r="K789" s="41"/>
      <c r="L789" s="45"/>
      <c r="M789" s="222"/>
      <c r="N789" s="223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140</v>
      </c>
      <c r="AU789" s="18" t="s">
        <v>83</v>
      </c>
    </row>
    <row r="790" s="13" customFormat="1">
      <c r="A790" s="13"/>
      <c r="B790" s="226"/>
      <c r="C790" s="227"/>
      <c r="D790" s="219" t="s">
        <v>142</v>
      </c>
      <c r="E790" s="228" t="s">
        <v>21</v>
      </c>
      <c r="F790" s="229" t="s">
        <v>1075</v>
      </c>
      <c r="G790" s="227"/>
      <c r="H790" s="230">
        <v>1941.608</v>
      </c>
      <c r="I790" s="231"/>
      <c r="J790" s="227"/>
      <c r="K790" s="227"/>
      <c r="L790" s="232"/>
      <c r="M790" s="233"/>
      <c r="N790" s="234"/>
      <c r="O790" s="234"/>
      <c r="P790" s="234"/>
      <c r="Q790" s="234"/>
      <c r="R790" s="234"/>
      <c r="S790" s="234"/>
      <c r="T790" s="235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6" t="s">
        <v>142</v>
      </c>
      <c r="AU790" s="236" t="s">
        <v>83</v>
      </c>
      <c r="AV790" s="13" t="s">
        <v>83</v>
      </c>
      <c r="AW790" s="13" t="s">
        <v>34</v>
      </c>
      <c r="AX790" s="13" t="s">
        <v>73</v>
      </c>
      <c r="AY790" s="236" t="s">
        <v>129</v>
      </c>
    </row>
    <row r="791" s="14" customFormat="1">
      <c r="A791" s="14"/>
      <c r="B791" s="237"/>
      <c r="C791" s="238"/>
      <c r="D791" s="219" t="s">
        <v>142</v>
      </c>
      <c r="E791" s="239" t="s">
        <v>21</v>
      </c>
      <c r="F791" s="240" t="s">
        <v>144</v>
      </c>
      <c r="G791" s="238"/>
      <c r="H791" s="241">
        <v>1941.608</v>
      </c>
      <c r="I791" s="242"/>
      <c r="J791" s="238"/>
      <c r="K791" s="238"/>
      <c r="L791" s="243"/>
      <c r="M791" s="244"/>
      <c r="N791" s="245"/>
      <c r="O791" s="245"/>
      <c r="P791" s="245"/>
      <c r="Q791" s="245"/>
      <c r="R791" s="245"/>
      <c r="S791" s="245"/>
      <c r="T791" s="246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7" t="s">
        <v>142</v>
      </c>
      <c r="AU791" s="247" t="s">
        <v>83</v>
      </c>
      <c r="AV791" s="14" t="s">
        <v>136</v>
      </c>
      <c r="AW791" s="14" t="s">
        <v>34</v>
      </c>
      <c r="AX791" s="14" t="s">
        <v>81</v>
      </c>
      <c r="AY791" s="247" t="s">
        <v>129</v>
      </c>
    </row>
    <row r="792" s="2" customFormat="1" ht="21.75" customHeight="1">
      <c r="A792" s="39"/>
      <c r="B792" s="40"/>
      <c r="C792" s="206" t="s">
        <v>1076</v>
      </c>
      <c r="D792" s="206" t="s">
        <v>131</v>
      </c>
      <c r="E792" s="207" t="s">
        <v>1077</v>
      </c>
      <c r="F792" s="208" t="s">
        <v>1078</v>
      </c>
      <c r="G792" s="209" t="s">
        <v>464</v>
      </c>
      <c r="H792" s="210">
        <v>66.951999999999998</v>
      </c>
      <c r="I792" s="211"/>
      <c r="J792" s="212">
        <f>ROUND(I792*H792,2)</f>
        <v>0</v>
      </c>
      <c r="K792" s="208" t="s">
        <v>135</v>
      </c>
      <c r="L792" s="45"/>
      <c r="M792" s="213" t="s">
        <v>21</v>
      </c>
      <c r="N792" s="214" t="s">
        <v>44</v>
      </c>
      <c r="O792" s="85"/>
      <c r="P792" s="215">
        <f>O792*H792</f>
        <v>0</v>
      </c>
      <c r="Q792" s="215">
        <v>0</v>
      </c>
      <c r="R792" s="215">
        <f>Q792*H792</f>
        <v>0</v>
      </c>
      <c r="S792" s="215">
        <v>0</v>
      </c>
      <c r="T792" s="216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17" t="s">
        <v>136</v>
      </c>
      <c r="AT792" s="217" t="s">
        <v>131</v>
      </c>
      <c r="AU792" s="217" t="s">
        <v>83</v>
      </c>
      <c r="AY792" s="18" t="s">
        <v>129</v>
      </c>
      <c r="BE792" s="218">
        <f>IF(N792="základní",J792,0)</f>
        <v>0</v>
      </c>
      <c r="BF792" s="218">
        <f>IF(N792="snížená",J792,0)</f>
        <v>0</v>
      </c>
      <c r="BG792" s="218">
        <f>IF(N792="zákl. přenesená",J792,0)</f>
        <v>0</v>
      </c>
      <c r="BH792" s="218">
        <f>IF(N792="sníž. přenesená",J792,0)</f>
        <v>0</v>
      </c>
      <c r="BI792" s="218">
        <f>IF(N792="nulová",J792,0)</f>
        <v>0</v>
      </c>
      <c r="BJ792" s="18" t="s">
        <v>81</v>
      </c>
      <c r="BK792" s="218">
        <f>ROUND(I792*H792,2)</f>
        <v>0</v>
      </c>
      <c r="BL792" s="18" t="s">
        <v>136</v>
      </c>
      <c r="BM792" s="217" t="s">
        <v>1079</v>
      </c>
    </row>
    <row r="793" s="2" customFormat="1">
      <c r="A793" s="39"/>
      <c r="B793" s="40"/>
      <c r="C793" s="41"/>
      <c r="D793" s="219" t="s">
        <v>138</v>
      </c>
      <c r="E793" s="41"/>
      <c r="F793" s="220" t="s">
        <v>1080</v>
      </c>
      <c r="G793" s="41"/>
      <c r="H793" s="41"/>
      <c r="I793" s="221"/>
      <c r="J793" s="41"/>
      <c r="K793" s="41"/>
      <c r="L793" s="45"/>
      <c r="M793" s="222"/>
      <c r="N793" s="223"/>
      <c r="O793" s="85"/>
      <c r="P793" s="85"/>
      <c r="Q793" s="85"/>
      <c r="R793" s="85"/>
      <c r="S793" s="85"/>
      <c r="T793" s="86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138</v>
      </c>
      <c r="AU793" s="18" t="s">
        <v>83</v>
      </c>
    </row>
    <row r="794" s="2" customFormat="1">
      <c r="A794" s="39"/>
      <c r="B794" s="40"/>
      <c r="C794" s="41"/>
      <c r="D794" s="224" t="s">
        <v>140</v>
      </c>
      <c r="E794" s="41"/>
      <c r="F794" s="225" t="s">
        <v>1081</v>
      </c>
      <c r="G794" s="41"/>
      <c r="H794" s="41"/>
      <c r="I794" s="221"/>
      <c r="J794" s="41"/>
      <c r="K794" s="41"/>
      <c r="L794" s="45"/>
      <c r="M794" s="222"/>
      <c r="N794" s="223"/>
      <c r="O794" s="85"/>
      <c r="P794" s="85"/>
      <c r="Q794" s="85"/>
      <c r="R794" s="85"/>
      <c r="S794" s="85"/>
      <c r="T794" s="86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140</v>
      </c>
      <c r="AU794" s="18" t="s">
        <v>83</v>
      </c>
    </row>
    <row r="795" s="13" customFormat="1">
      <c r="A795" s="13"/>
      <c r="B795" s="226"/>
      <c r="C795" s="227"/>
      <c r="D795" s="219" t="s">
        <v>142</v>
      </c>
      <c r="E795" s="228" t="s">
        <v>21</v>
      </c>
      <c r="F795" s="229" t="s">
        <v>1067</v>
      </c>
      <c r="G795" s="227"/>
      <c r="H795" s="230">
        <v>7.032</v>
      </c>
      <c r="I795" s="231"/>
      <c r="J795" s="227"/>
      <c r="K795" s="227"/>
      <c r="L795" s="232"/>
      <c r="M795" s="233"/>
      <c r="N795" s="234"/>
      <c r="O795" s="234"/>
      <c r="P795" s="234"/>
      <c r="Q795" s="234"/>
      <c r="R795" s="234"/>
      <c r="S795" s="234"/>
      <c r="T795" s="235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6" t="s">
        <v>142</v>
      </c>
      <c r="AU795" s="236" t="s">
        <v>83</v>
      </c>
      <c r="AV795" s="13" t="s">
        <v>83</v>
      </c>
      <c r="AW795" s="13" t="s">
        <v>34</v>
      </c>
      <c r="AX795" s="13" t="s">
        <v>73</v>
      </c>
      <c r="AY795" s="236" t="s">
        <v>129</v>
      </c>
    </row>
    <row r="796" s="13" customFormat="1">
      <c r="A796" s="13"/>
      <c r="B796" s="226"/>
      <c r="C796" s="227"/>
      <c r="D796" s="219" t="s">
        <v>142</v>
      </c>
      <c r="E796" s="228" t="s">
        <v>21</v>
      </c>
      <c r="F796" s="229" t="s">
        <v>1068</v>
      </c>
      <c r="G796" s="227"/>
      <c r="H796" s="230">
        <v>59.920000000000002</v>
      </c>
      <c r="I796" s="231"/>
      <c r="J796" s="227"/>
      <c r="K796" s="227"/>
      <c r="L796" s="232"/>
      <c r="M796" s="233"/>
      <c r="N796" s="234"/>
      <c r="O796" s="234"/>
      <c r="P796" s="234"/>
      <c r="Q796" s="234"/>
      <c r="R796" s="234"/>
      <c r="S796" s="234"/>
      <c r="T796" s="235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6" t="s">
        <v>142</v>
      </c>
      <c r="AU796" s="236" t="s">
        <v>83</v>
      </c>
      <c r="AV796" s="13" t="s">
        <v>83</v>
      </c>
      <c r="AW796" s="13" t="s">
        <v>34</v>
      </c>
      <c r="AX796" s="13" t="s">
        <v>73</v>
      </c>
      <c r="AY796" s="236" t="s">
        <v>129</v>
      </c>
    </row>
    <row r="797" s="14" customFormat="1">
      <c r="A797" s="14"/>
      <c r="B797" s="237"/>
      <c r="C797" s="238"/>
      <c r="D797" s="219" t="s">
        <v>142</v>
      </c>
      <c r="E797" s="239" t="s">
        <v>21</v>
      </c>
      <c r="F797" s="240" t="s">
        <v>144</v>
      </c>
      <c r="G797" s="238"/>
      <c r="H797" s="241">
        <v>66.951999999999998</v>
      </c>
      <c r="I797" s="242"/>
      <c r="J797" s="238"/>
      <c r="K797" s="238"/>
      <c r="L797" s="243"/>
      <c r="M797" s="244"/>
      <c r="N797" s="245"/>
      <c r="O797" s="245"/>
      <c r="P797" s="245"/>
      <c r="Q797" s="245"/>
      <c r="R797" s="245"/>
      <c r="S797" s="245"/>
      <c r="T797" s="246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7" t="s">
        <v>142</v>
      </c>
      <c r="AU797" s="247" t="s">
        <v>83</v>
      </c>
      <c r="AV797" s="14" t="s">
        <v>136</v>
      </c>
      <c r="AW797" s="14" t="s">
        <v>34</v>
      </c>
      <c r="AX797" s="14" t="s">
        <v>81</v>
      </c>
      <c r="AY797" s="247" t="s">
        <v>129</v>
      </c>
    </row>
    <row r="798" s="2" customFormat="1" ht="21.75" customHeight="1">
      <c r="A798" s="39"/>
      <c r="B798" s="40"/>
      <c r="C798" s="206" t="s">
        <v>1082</v>
      </c>
      <c r="D798" s="206" t="s">
        <v>131</v>
      </c>
      <c r="E798" s="207" t="s">
        <v>1083</v>
      </c>
      <c r="F798" s="208" t="s">
        <v>1084</v>
      </c>
      <c r="G798" s="209" t="s">
        <v>464</v>
      </c>
      <c r="H798" s="210">
        <v>143.52000000000001</v>
      </c>
      <c r="I798" s="211"/>
      <c r="J798" s="212">
        <f>ROUND(I798*H798,2)</f>
        <v>0</v>
      </c>
      <c r="K798" s="208" t="s">
        <v>135</v>
      </c>
      <c r="L798" s="45"/>
      <c r="M798" s="213" t="s">
        <v>21</v>
      </c>
      <c r="N798" s="214" t="s">
        <v>44</v>
      </c>
      <c r="O798" s="85"/>
      <c r="P798" s="215">
        <f>O798*H798</f>
        <v>0</v>
      </c>
      <c r="Q798" s="215">
        <v>0</v>
      </c>
      <c r="R798" s="215">
        <f>Q798*H798</f>
        <v>0</v>
      </c>
      <c r="S798" s="215">
        <v>0</v>
      </c>
      <c r="T798" s="216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17" t="s">
        <v>136</v>
      </c>
      <c r="AT798" s="217" t="s">
        <v>131</v>
      </c>
      <c r="AU798" s="217" t="s">
        <v>83</v>
      </c>
      <c r="AY798" s="18" t="s">
        <v>129</v>
      </c>
      <c r="BE798" s="218">
        <f>IF(N798="základní",J798,0)</f>
        <v>0</v>
      </c>
      <c r="BF798" s="218">
        <f>IF(N798="snížená",J798,0)</f>
        <v>0</v>
      </c>
      <c r="BG798" s="218">
        <f>IF(N798="zákl. přenesená",J798,0)</f>
        <v>0</v>
      </c>
      <c r="BH798" s="218">
        <f>IF(N798="sníž. přenesená",J798,0)</f>
        <v>0</v>
      </c>
      <c r="BI798" s="218">
        <f>IF(N798="nulová",J798,0)</f>
        <v>0</v>
      </c>
      <c r="BJ798" s="18" t="s">
        <v>81</v>
      </c>
      <c r="BK798" s="218">
        <f>ROUND(I798*H798,2)</f>
        <v>0</v>
      </c>
      <c r="BL798" s="18" t="s">
        <v>136</v>
      </c>
      <c r="BM798" s="217" t="s">
        <v>1085</v>
      </c>
    </row>
    <row r="799" s="2" customFormat="1">
      <c r="A799" s="39"/>
      <c r="B799" s="40"/>
      <c r="C799" s="41"/>
      <c r="D799" s="219" t="s">
        <v>138</v>
      </c>
      <c r="E799" s="41"/>
      <c r="F799" s="220" t="s">
        <v>1086</v>
      </c>
      <c r="G799" s="41"/>
      <c r="H799" s="41"/>
      <c r="I799" s="221"/>
      <c r="J799" s="41"/>
      <c r="K799" s="41"/>
      <c r="L799" s="45"/>
      <c r="M799" s="222"/>
      <c r="N799" s="223"/>
      <c r="O799" s="85"/>
      <c r="P799" s="85"/>
      <c r="Q799" s="85"/>
      <c r="R799" s="85"/>
      <c r="S799" s="85"/>
      <c r="T799" s="86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138</v>
      </c>
      <c r="AU799" s="18" t="s">
        <v>83</v>
      </c>
    </row>
    <row r="800" s="2" customFormat="1">
      <c r="A800" s="39"/>
      <c r="B800" s="40"/>
      <c r="C800" s="41"/>
      <c r="D800" s="224" t="s">
        <v>140</v>
      </c>
      <c r="E800" s="41"/>
      <c r="F800" s="225" t="s">
        <v>1087</v>
      </c>
      <c r="G800" s="41"/>
      <c r="H800" s="41"/>
      <c r="I800" s="221"/>
      <c r="J800" s="41"/>
      <c r="K800" s="41"/>
      <c r="L800" s="45"/>
      <c r="M800" s="222"/>
      <c r="N800" s="223"/>
      <c r="O800" s="85"/>
      <c r="P800" s="85"/>
      <c r="Q800" s="85"/>
      <c r="R800" s="85"/>
      <c r="S800" s="85"/>
      <c r="T800" s="86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140</v>
      </c>
      <c r="AU800" s="18" t="s">
        <v>83</v>
      </c>
    </row>
    <row r="801" s="13" customFormat="1">
      <c r="A801" s="13"/>
      <c r="B801" s="226"/>
      <c r="C801" s="227"/>
      <c r="D801" s="219" t="s">
        <v>142</v>
      </c>
      <c r="E801" s="228" t="s">
        <v>21</v>
      </c>
      <c r="F801" s="229" t="s">
        <v>1088</v>
      </c>
      <c r="G801" s="227"/>
      <c r="H801" s="230">
        <v>143.52000000000001</v>
      </c>
      <c r="I801" s="231"/>
      <c r="J801" s="227"/>
      <c r="K801" s="227"/>
      <c r="L801" s="232"/>
      <c r="M801" s="233"/>
      <c r="N801" s="234"/>
      <c r="O801" s="234"/>
      <c r="P801" s="234"/>
      <c r="Q801" s="234"/>
      <c r="R801" s="234"/>
      <c r="S801" s="234"/>
      <c r="T801" s="235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6" t="s">
        <v>142</v>
      </c>
      <c r="AU801" s="236" t="s">
        <v>83</v>
      </c>
      <c r="AV801" s="13" t="s">
        <v>83</v>
      </c>
      <c r="AW801" s="13" t="s">
        <v>34</v>
      </c>
      <c r="AX801" s="13" t="s">
        <v>73</v>
      </c>
      <c r="AY801" s="236" t="s">
        <v>129</v>
      </c>
    </row>
    <row r="802" s="14" customFormat="1">
      <c r="A802" s="14"/>
      <c r="B802" s="237"/>
      <c r="C802" s="238"/>
      <c r="D802" s="219" t="s">
        <v>142</v>
      </c>
      <c r="E802" s="239" t="s">
        <v>21</v>
      </c>
      <c r="F802" s="240" t="s">
        <v>144</v>
      </c>
      <c r="G802" s="238"/>
      <c r="H802" s="241">
        <v>143.52000000000001</v>
      </c>
      <c r="I802" s="242"/>
      <c r="J802" s="238"/>
      <c r="K802" s="238"/>
      <c r="L802" s="243"/>
      <c r="M802" s="244"/>
      <c r="N802" s="245"/>
      <c r="O802" s="245"/>
      <c r="P802" s="245"/>
      <c r="Q802" s="245"/>
      <c r="R802" s="245"/>
      <c r="S802" s="245"/>
      <c r="T802" s="246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7" t="s">
        <v>142</v>
      </c>
      <c r="AU802" s="247" t="s">
        <v>83</v>
      </c>
      <c r="AV802" s="14" t="s">
        <v>136</v>
      </c>
      <c r="AW802" s="14" t="s">
        <v>34</v>
      </c>
      <c r="AX802" s="14" t="s">
        <v>81</v>
      </c>
      <c r="AY802" s="247" t="s">
        <v>129</v>
      </c>
    </row>
    <row r="803" s="2" customFormat="1" ht="16.5" customHeight="1">
      <c r="A803" s="39"/>
      <c r="B803" s="40"/>
      <c r="C803" s="206" t="s">
        <v>1089</v>
      </c>
      <c r="D803" s="206" t="s">
        <v>131</v>
      </c>
      <c r="E803" s="207" t="s">
        <v>1090</v>
      </c>
      <c r="F803" s="208" t="s">
        <v>1091</v>
      </c>
      <c r="G803" s="209" t="s">
        <v>464</v>
      </c>
      <c r="H803" s="210">
        <v>183.03999999999999</v>
      </c>
      <c r="I803" s="211"/>
      <c r="J803" s="212">
        <f>ROUND(I803*H803,2)</f>
        <v>0</v>
      </c>
      <c r="K803" s="208" t="s">
        <v>135</v>
      </c>
      <c r="L803" s="45"/>
      <c r="M803" s="213" t="s">
        <v>21</v>
      </c>
      <c r="N803" s="214" t="s">
        <v>44</v>
      </c>
      <c r="O803" s="85"/>
      <c r="P803" s="215">
        <f>O803*H803</f>
        <v>0</v>
      </c>
      <c r="Q803" s="215">
        <v>0</v>
      </c>
      <c r="R803" s="215">
        <f>Q803*H803</f>
        <v>0</v>
      </c>
      <c r="S803" s="215">
        <v>0</v>
      </c>
      <c r="T803" s="216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17" t="s">
        <v>136</v>
      </c>
      <c r="AT803" s="217" t="s">
        <v>131</v>
      </c>
      <c r="AU803" s="217" t="s">
        <v>83</v>
      </c>
      <c r="AY803" s="18" t="s">
        <v>129</v>
      </c>
      <c r="BE803" s="218">
        <f>IF(N803="základní",J803,0)</f>
        <v>0</v>
      </c>
      <c r="BF803" s="218">
        <f>IF(N803="snížená",J803,0)</f>
        <v>0</v>
      </c>
      <c r="BG803" s="218">
        <f>IF(N803="zákl. přenesená",J803,0)</f>
        <v>0</v>
      </c>
      <c r="BH803" s="218">
        <f>IF(N803="sníž. přenesená",J803,0)</f>
        <v>0</v>
      </c>
      <c r="BI803" s="218">
        <f>IF(N803="nulová",J803,0)</f>
        <v>0</v>
      </c>
      <c r="BJ803" s="18" t="s">
        <v>81</v>
      </c>
      <c r="BK803" s="218">
        <f>ROUND(I803*H803,2)</f>
        <v>0</v>
      </c>
      <c r="BL803" s="18" t="s">
        <v>136</v>
      </c>
      <c r="BM803" s="217" t="s">
        <v>1092</v>
      </c>
    </row>
    <row r="804" s="2" customFormat="1">
      <c r="A804" s="39"/>
      <c r="B804" s="40"/>
      <c r="C804" s="41"/>
      <c r="D804" s="219" t="s">
        <v>138</v>
      </c>
      <c r="E804" s="41"/>
      <c r="F804" s="220" t="s">
        <v>1093</v>
      </c>
      <c r="G804" s="41"/>
      <c r="H804" s="41"/>
      <c r="I804" s="221"/>
      <c r="J804" s="41"/>
      <c r="K804" s="41"/>
      <c r="L804" s="45"/>
      <c r="M804" s="222"/>
      <c r="N804" s="223"/>
      <c r="O804" s="85"/>
      <c r="P804" s="85"/>
      <c r="Q804" s="85"/>
      <c r="R804" s="85"/>
      <c r="S804" s="85"/>
      <c r="T804" s="86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138</v>
      </c>
      <c r="AU804" s="18" t="s">
        <v>83</v>
      </c>
    </row>
    <row r="805" s="2" customFormat="1">
      <c r="A805" s="39"/>
      <c r="B805" s="40"/>
      <c r="C805" s="41"/>
      <c r="D805" s="224" t="s">
        <v>140</v>
      </c>
      <c r="E805" s="41"/>
      <c r="F805" s="225" t="s">
        <v>1094</v>
      </c>
      <c r="G805" s="41"/>
      <c r="H805" s="41"/>
      <c r="I805" s="221"/>
      <c r="J805" s="41"/>
      <c r="K805" s="41"/>
      <c r="L805" s="45"/>
      <c r="M805" s="222"/>
      <c r="N805" s="223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140</v>
      </c>
      <c r="AU805" s="18" t="s">
        <v>83</v>
      </c>
    </row>
    <row r="806" s="13" customFormat="1">
      <c r="A806" s="13"/>
      <c r="B806" s="226"/>
      <c r="C806" s="227"/>
      <c r="D806" s="219" t="s">
        <v>142</v>
      </c>
      <c r="E806" s="228" t="s">
        <v>21</v>
      </c>
      <c r="F806" s="229" t="s">
        <v>1095</v>
      </c>
      <c r="G806" s="227"/>
      <c r="H806" s="230">
        <v>183.03999999999999</v>
      </c>
      <c r="I806" s="231"/>
      <c r="J806" s="227"/>
      <c r="K806" s="227"/>
      <c r="L806" s="232"/>
      <c r="M806" s="233"/>
      <c r="N806" s="234"/>
      <c r="O806" s="234"/>
      <c r="P806" s="234"/>
      <c r="Q806" s="234"/>
      <c r="R806" s="234"/>
      <c r="S806" s="234"/>
      <c r="T806" s="235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6" t="s">
        <v>142</v>
      </c>
      <c r="AU806" s="236" t="s">
        <v>83</v>
      </c>
      <c r="AV806" s="13" t="s">
        <v>83</v>
      </c>
      <c r="AW806" s="13" t="s">
        <v>34</v>
      </c>
      <c r="AX806" s="13" t="s">
        <v>73</v>
      </c>
      <c r="AY806" s="236" t="s">
        <v>129</v>
      </c>
    </row>
    <row r="807" s="14" customFormat="1">
      <c r="A807" s="14"/>
      <c r="B807" s="237"/>
      <c r="C807" s="238"/>
      <c r="D807" s="219" t="s">
        <v>142</v>
      </c>
      <c r="E807" s="239" t="s">
        <v>21</v>
      </c>
      <c r="F807" s="240" t="s">
        <v>144</v>
      </c>
      <c r="G807" s="238"/>
      <c r="H807" s="241">
        <v>183.03999999999999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7" t="s">
        <v>142</v>
      </c>
      <c r="AU807" s="247" t="s">
        <v>83</v>
      </c>
      <c r="AV807" s="14" t="s">
        <v>136</v>
      </c>
      <c r="AW807" s="14" t="s">
        <v>34</v>
      </c>
      <c r="AX807" s="14" t="s">
        <v>81</v>
      </c>
      <c r="AY807" s="247" t="s">
        <v>129</v>
      </c>
    </row>
    <row r="808" s="12" customFormat="1" ht="22.8" customHeight="1">
      <c r="A808" s="12"/>
      <c r="B808" s="190"/>
      <c r="C808" s="191"/>
      <c r="D808" s="192" t="s">
        <v>72</v>
      </c>
      <c r="E808" s="204" t="s">
        <v>1096</v>
      </c>
      <c r="F808" s="204" t="s">
        <v>1097</v>
      </c>
      <c r="G808" s="191"/>
      <c r="H808" s="191"/>
      <c r="I808" s="194"/>
      <c r="J808" s="205">
        <f>BK808</f>
        <v>0</v>
      </c>
      <c r="K808" s="191"/>
      <c r="L808" s="196"/>
      <c r="M808" s="197"/>
      <c r="N808" s="198"/>
      <c r="O808" s="198"/>
      <c r="P808" s="199">
        <f>SUM(P809:P814)</f>
        <v>0</v>
      </c>
      <c r="Q808" s="198"/>
      <c r="R808" s="199">
        <f>SUM(R809:R814)</f>
        <v>0</v>
      </c>
      <c r="S808" s="198"/>
      <c r="T808" s="200">
        <f>SUM(T809:T814)</f>
        <v>0</v>
      </c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R808" s="201" t="s">
        <v>81</v>
      </c>
      <c r="AT808" s="202" t="s">
        <v>72</v>
      </c>
      <c r="AU808" s="202" t="s">
        <v>81</v>
      </c>
      <c r="AY808" s="201" t="s">
        <v>129</v>
      </c>
      <c r="BK808" s="203">
        <f>SUM(BK809:BK814)</f>
        <v>0</v>
      </c>
    </row>
    <row r="809" s="2" customFormat="1" ht="21.75" customHeight="1">
      <c r="A809" s="39"/>
      <c r="B809" s="40"/>
      <c r="C809" s="206" t="s">
        <v>1098</v>
      </c>
      <c r="D809" s="206" t="s">
        <v>131</v>
      </c>
      <c r="E809" s="207" t="s">
        <v>1099</v>
      </c>
      <c r="F809" s="208" t="s">
        <v>1100</v>
      </c>
      <c r="G809" s="209" t="s">
        <v>464</v>
      </c>
      <c r="H809" s="210">
        <v>1884.181</v>
      </c>
      <c r="I809" s="211"/>
      <c r="J809" s="212">
        <f>ROUND(I809*H809,2)</f>
        <v>0</v>
      </c>
      <c r="K809" s="208" t="s">
        <v>135</v>
      </c>
      <c r="L809" s="45"/>
      <c r="M809" s="213" t="s">
        <v>21</v>
      </c>
      <c r="N809" s="214" t="s">
        <v>44</v>
      </c>
      <c r="O809" s="85"/>
      <c r="P809" s="215">
        <f>O809*H809</f>
        <v>0</v>
      </c>
      <c r="Q809" s="215">
        <v>0</v>
      </c>
      <c r="R809" s="215">
        <f>Q809*H809</f>
        <v>0</v>
      </c>
      <c r="S809" s="215">
        <v>0</v>
      </c>
      <c r="T809" s="216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17" t="s">
        <v>136</v>
      </c>
      <c r="AT809" s="217" t="s">
        <v>131</v>
      </c>
      <c r="AU809" s="217" t="s">
        <v>83</v>
      </c>
      <c r="AY809" s="18" t="s">
        <v>129</v>
      </c>
      <c r="BE809" s="218">
        <f>IF(N809="základní",J809,0)</f>
        <v>0</v>
      </c>
      <c r="BF809" s="218">
        <f>IF(N809="snížená",J809,0)</f>
        <v>0</v>
      </c>
      <c r="BG809" s="218">
        <f>IF(N809="zákl. přenesená",J809,0)</f>
        <v>0</v>
      </c>
      <c r="BH809" s="218">
        <f>IF(N809="sníž. přenesená",J809,0)</f>
        <v>0</v>
      </c>
      <c r="BI809" s="218">
        <f>IF(N809="nulová",J809,0)</f>
        <v>0</v>
      </c>
      <c r="BJ809" s="18" t="s">
        <v>81</v>
      </c>
      <c r="BK809" s="218">
        <f>ROUND(I809*H809,2)</f>
        <v>0</v>
      </c>
      <c r="BL809" s="18" t="s">
        <v>136</v>
      </c>
      <c r="BM809" s="217" t="s">
        <v>1101</v>
      </c>
    </row>
    <row r="810" s="2" customFormat="1">
      <c r="A810" s="39"/>
      <c r="B810" s="40"/>
      <c r="C810" s="41"/>
      <c r="D810" s="219" t="s">
        <v>138</v>
      </c>
      <c r="E810" s="41"/>
      <c r="F810" s="220" t="s">
        <v>1102</v>
      </c>
      <c r="G810" s="41"/>
      <c r="H810" s="41"/>
      <c r="I810" s="221"/>
      <c r="J810" s="41"/>
      <c r="K810" s="41"/>
      <c r="L810" s="45"/>
      <c r="M810" s="222"/>
      <c r="N810" s="223"/>
      <c r="O810" s="85"/>
      <c r="P810" s="85"/>
      <c r="Q810" s="85"/>
      <c r="R810" s="85"/>
      <c r="S810" s="85"/>
      <c r="T810" s="86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138</v>
      </c>
      <c r="AU810" s="18" t="s">
        <v>83</v>
      </c>
    </row>
    <row r="811" s="2" customFormat="1">
      <c r="A811" s="39"/>
      <c r="B811" s="40"/>
      <c r="C811" s="41"/>
      <c r="D811" s="224" t="s">
        <v>140</v>
      </c>
      <c r="E811" s="41"/>
      <c r="F811" s="225" t="s">
        <v>1103</v>
      </c>
      <c r="G811" s="41"/>
      <c r="H811" s="41"/>
      <c r="I811" s="221"/>
      <c r="J811" s="41"/>
      <c r="K811" s="41"/>
      <c r="L811" s="45"/>
      <c r="M811" s="222"/>
      <c r="N811" s="223"/>
      <c r="O811" s="85"/>
      <c r="P811" s="85"/>
      <c r="Q811" s="85"/>
      <c r="R811" s="85"/>
      <c r="S811" s="85"/>
      <c r="T811" s="86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140</v>
      </c>
      <c r="AU811" s="18" t="s">
        <v>83</v>
      </c>
    </row>
    <row r="812" s="2" customFormat="1" ht="21.75" customHeight="1">
      <c r="A812" s="39"/>
      <c r="B812" s="40"/>
      <c r="C812" s="206" t="s">
        <v>1104</v>
      </c>
      <c r="D812" s="206" t="s">
        <v>131</v>
      </c>
      <c r="E812" s="207" t="s">
        <v>1105</v>
      </c>
      <c r="F812" s="208" t="s">
        <v>1106</v>
      </c>
      <c r="G812" s="209" t="s">
        <v>464</v>
      </c>
      <c r="H812" s="210">
        <v>1884.181</v>
      </c>
      <c r="I812" s="211"/>
      <c r="J812" s="212">
        <f>ROUND(I812*H812,2)</f>
        <v>0</v>
      </c>
      <c r="K812" s="208" t="s">
        <v>135</v>
      </c>
      <c r="L812" s="45"/>
      <c r="M812" s="213" t="s">
        <v>21</v>
      </c>
      <c r="N812" s="214" t="s">
        <v>44</v>
      </c>
      <c r="O812" s="85"/>
      <c r="P812" s="215">
        <f>O812*H812</f>
        <v>0</v>
      </c>
      <c r="Q812" s="215">
        <v>0</v>
      </c>
      <c r="R812" s="215">
        <f>Q812*H812</f>
        <v>0</v>
      </c>
      <c r="S812" s="215">
        <v>0</v>
      </c>
      <c r="T812" s="216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17" t="s">
        <v>136</v>
      </c>
      <c r="AT812" s="217" t="s">
        <v>131</v>
      </c>
      <c r="AU812" s="217" t="s">
        <v>83</v>
      </c>
      <c r="AY812" s="18" t="s">
        <v>129</v>
      </c>
      <c r="BE812" s="218">
        <f>IF(N812="základní",J812,0)</f>
        <v>0</v>
      </c>
      <c r="BF812" s="218">
        <f>IF(N812="snížená",J812,0)</f>
        <v>0</v>
      </c>
      <c r="BG812" s="218">
        <f>IF(N812="zákl. přenesená",J812,0)</f>
        <v>0</v>
      </c>
      <c r="BH812" s="218">
        <f>IF(N812="sníž. přenesená",J812,0)</f>
        <v>0</v>
      </c>
      <c r="BI812" s="218">
        <f>IF(N812="nulová",J812,0)</f>
        <v>0</v>
      </c>
      <c r="BJ812" s="18" t="s">
        <v>81</v>
      </c>
      <c r="BK812" s="218">
        <f>ROUND(I812*H812,2)</f>
        <v>0</v>
      </c>
      <c r="BL812" s="18" t="s">
        <v>136</v>
      </c>
      <c r="BM812" s="217" t="s">
        <v>1107</v>
      </c>
    </row>
    <row r="813" s="2" customFormat="1">
      <c r="A813" s="39"/>
      <c r="B813" s="40"/>
      <c r="C813" s="41"/>
      <c r="D813" s="219" t="s">
        <v>138</v>
      </c>
      <c r="E813" s="41"/>
      <c r="F813" s="220" t="s">
        <v>1108</v>
      </c>
      <c r="G813" s="41"/>
      <c r="H813" s="41"/>
      <c r="I813" s="221"/>
      <c r="J813" s="41"/>
      <c r="K813" s="41"/>
      <c r="L813" s="45"/>
      <c r="M813" s="222"/>
      <c r="N813" s="223"/>
      <c r="O813" s="85"/>
      <c r="P813" s="85"/>
      <c r="Q813" s="85"/>
      <c r="R813" s="85"/>
      <c r="S813" s="85"/>
      <c r="T813" s="86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138</v>
      </c>
      <c r="AU813" s="18" t="s">
        <v>83</v>
      </c>
    </row>
    <row r="814" s="2" customFormat="1">
      <c r="A814" s="39"/>
      <c r="B814" s="40"/>
      <c r="C814" s="41"/>
      <c r="D814" s="224" t="s">
        <v>140</v>
      </c>
      <c r="E814" s="41"/>
      <c r="F814" s="225" t="s">
        <v>1109</v>
      </c>
      <c r="G814" s="41"/>
      <c r="H814" s="41"/>
      <c r="I814" s="221"/>
      <c r="J814" s="41"/>
      <c r="K814" s="41"/>
      <c r="L814" s="45"/>
      <c r="M814" s="222"/>
      <c r="N814" s="223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140</v>
      </c>
      <c r="AU814" s="18" t="s">
        <v>83</v>
      </c>
    </row>
    <row r="815" s="12" customFormat="1" ht="25.92" customHeight="1">
      <c r="A815" s="12"/>
      <c r="B815" s="190"/>
      <c r="C815" s="191"/>
      <c r="D815" s="192" t="s">
        <v>72</v>
      </c>
      <c r="E815" s="193" t="s">
        <v>1110</v>
      </c>
      <c r="F815" s="193" t="s">
        <v>1111</v>
      </c>
      <c r="G815" s="191"/>
      <c r="H815" s="191"/>
      <c r="I815" s="194"/>
      <c r="J815" s="195">
        <f>BK815</f>
        <v>0</v>
      </c>
      <c r="K815" s="191"/>
      <c r="L815" s="196"/>
      <c r="M815" s="197"/>
      <c r="N815" s="198"/>
      <c r="O815" s="198"/>
      <c r="P815" s="199">
        <f>P816+P821</f>
        <v>0</v>
      </c>
      <c r="Q815" s="198"/>
      <c r="R815" s="199">
        <f>R816+R821</f>
        <v>0.00096000000000000002</v>
      </c>
      <c r="S815" s="198"/>
      <c r="T815" s="200">
        <f>T816+T821</f>
        <v>0</v>
      </c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R815" s="201" t="s">
        <v>83</v>
      </c>
      <c r="AT815" s="202" t="s">
        <v>72</v>
      </c>
      <c r="AU815" s="202" t="s">
        <v>73</v>
      </c>
      <c r="AY815" s="201" t="s">
        <v>129</v>
      </c>
      <c r="BK815" s="203">
        <f>BK816+BK821</f>
        <v>0</v>
      </c>
    </row>
    <row r="816" s="12" customFormat="1" ht="22.8" customHeight="1">
      <c r="A816" s="12"/>
      <c r="B816" s="190"/>
      <c r="C816" s="191"/>
      <c r="D816" s="192" t="s">
        <v>72</v>
      </c>
      <c r="E816" s="204" t="s">
        <v>1112</v>
      </c>
      <c r="F816" s="204" t="s">
        <v>1113</v>
      </c>
      <c r="G816" s="191"/>
      <c r="H816" s="191"/>
      <c r="I816" s="194"/>
      <c r="J816" s="205">
        <f>BK816</f>
        <v>0</v>
      </c>
      <c r="K816" s="191"/>
      <c r="L816" s="196"/>
      <c r="M816" s="197"/>
      <c r="N816" s="198"/>
      <c r="O816" s="198"/>
      <c r="P816" s="199">
        <f>SUM(P817:P820)</f>
        <v>0</v>
      </c>
      <c r="Q816" s="198"/>
      <c r="R816" s="199">
        <f>SUM(R817:R820)</f>
        <v>0</v>
      </c>
      <c r="S816" s="198"/>
      <c r="T816" s="200">
        <f>SUM(T817:T820)</f>
        <v>0</v>
      </c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R816" s="201" t="s">
        <v>83</v>
      </c>
      <c r="AT816" s="202" t="s">
        <v>72</v>
      </c>
      <c r="AU816" s="202" t="s">
        <v>81</v>
      </c>
      <c r="AY816" s="201" t="s">
        <v>129</v>
      </c>
      <c r="BK816" s="203">
        <f>SUM(BK817:BK820)</f>
        <v>0</v>
      </c>
    </row>
    <row r="817" s="2" customFormat="1" ht="16.5" customHeight="1">
      <c r="A817" s="39"/>
      <c r="B817" s="40"/>
      <c r="C817" s="206" t="s">
        <v>1114</v>
      </c>
      <c r="D817" s="206" t="s">
        <v>131</v>
      </c>
      <c r="E817" s="207" t="s">
        <v>1115</v>
      </c>
      <c r="F817" s="208" t="s">
        <v>1116</v>
      </c>
      <c r="G817" s="209" t="s">
        <v>134</v>
      </c>
      <c r="H817" s="210">
        <v>89.400000000000006</v>
      </c>
      <c r="I817" s="211"/>
      <c r="J817" s="212">
        <f>ROUND(I817*H817,2)</f>
        <v>0</v>
      </c>
      <c r="K817" s="208" t="s">
        <v>21</v>
      </c>
      <c r="L817" s="45"/>
      <c r="M817" s="213" t="s">
        <v>21</v>
      </c>
      <c r="N817" s="214" t="s">
        <v>44</v>
      </c>
      <c r="O817" s="85"/>
      <c r="P817" s="215">
        <f>O817*H817</f>
        <v>0</v>
      </c>
      <c r="Q817" s="215">
        <v>0</v>
      </c>
      <c r="R817" s="215">
        <f>Q817*H817</f>
        <v>0</v>
      </c>
      <c r="S817" s="215">
        <v>0</v>
      </c>
      <c r="T817" s="216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17" t="s">
        <v>241</v>
      </c>
      <c r="AT817" s="217" t="s">
        <v>131</v>
      </c>
      <c r="AU817" s="217" t="s">
        <v>83</v>
      </c>
      <c r="AY817" s="18" t="s">
        <v>129</v>
      </c>
      <c r="BE817" s="218">
        <f>IF(N817="základní",J817,0)</f>
        <v>0</v>
      </c>
      <c r="BF817" s="218">
        <f>IF(N817="snížená",J817,0)</f>
        <v>0</v>
      </c>
      <c r="BG817" s="218">
        <f>IF(N817="zákl. přenesená",J817,0)</f>
        <v>0</v>
      </c>
      <c r="BH817" s="218">
        <f>IF(N817="sníž. přenesená",J817,0)</f>
        <v>0</v>
      </c>
      <c r="BI817" s="218">
        <f>IF(N817="nulová",J817,0)</f>
        <v>0</v>
      </c>
      <c r="BJ817" s="18" t="s">
        <v>81</v>
      </c>
      <c r="BK817" s="218">
        <f>ROUND(I817*H817,2)</f>
        <v>0</v>
      </c>
      <c r="BL817" s="18" t="s">
        <v>241</v>
      </c>
      <c r="BM817" s="217" t="s">
        <v>1117</v>
      </c>
    </row>
    <row r="818" s="2" customFormat="1">
      <c r="A818" s="39"/>
      <c r="B818" s="40"/>
      <c r="C818" s="41"/>
      <c r="D818" s="219" t="s">
        <v>138</v>
      </c>
      <c r="E818" s="41"/>
      <c r="F818" s="220" t="s">
        <v>1116</v>
      </c>
      <c r="G818" s="41"/>
      <c r="H818" s="41"/>
      <c r="I818" s="221"/>
      <c r="J818" s="41"/>
      <c r="K818" s="41"/>
      <c r="L818" s="45"/>
      <c r="M818" s="222"/>
      <c r="N818" s="223"/>
      <c r="O818" s="85"/>
      <c r="P818" s="85"/>
      <c r="Q818" s="85"/>
      <c r="R818" s="85"/>
      <c r="S818" s="85"/>
      <c r="T818" s="86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138</v>
      </c>
      <c r="AU818" s="18" t="s">
        <v>83</v>
      </c>
    </row>
    <row r="819" s="13" customFormat="1">
      <c r="A819" s="13"/>
      <c r="B819" s="226"/>
      <c r="C819" s="227"/>
      <c r="D819" s="219" t="s">
        <v>142</v>
      </c>
      <c r="E819" s="228" t="s">
        <v>21</v>
      </c>
      <c r="F819" s="229" t="s">
        <v>1118</v>
      </c>
      <c r="G819" s="227"/>
      <c r="H819" s="230">
        <v>89.400000000000006</v>
      </c>
      <c r="I819" s="231"/>
      <c r="J819" s="227"/>
      <c r="K819" s="227"/>
      <c r="L819" s="232"/>
      <c r="M819" s="233"/>
      <c r="N819" s="234"/>
      <c r="O819" s="234"/>
      <c r="P819" s="234"/>
      <c r="Q819" s="234"/>
      <c r="R819" s="234"/>
      <c r="S819" s="234"/>
      <c r="T819" s="235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6" t="s">
        <v>142</v>
      </c>
      <c r="AU819" s="236" t="s">
        <v>83</v>
      </c>
      <c r="AV819" s="13" t="s">
        <v>83</v>
      </c>
      <c r="AW819" s="13" t="s">
        <v>34</v>
      </c>
      <c r="AX819" s="13" t="s">
        <v>73</v>
      </c>
      <c r="AY819" s="236" t="s">
        <v>129</v>
      </c>
    </row>
    <row r="820" s="14" customFormat="1">
      <c r="A820" s="14"/>
      <c r="B820" s="237"/>
      <c r="C820" s="238"/>
      <c r="D820" s="219" t="s">
        <v>142</v>
      </c>
      <c r="E820" s="239" t="s">
        <v>21</v>
      </c>
      <c r="F820" s="240" t="s">
        <v>144</v>
      </c>
      <c r="G820" s="238"/>
      <c r="H820" s="241">
        <v>89.400000000000006</v>
      </c>
      <c r="I820" s="242"/>
      <c r="J820" s="238"/>
      <c r="K820" s="238"/>
      <c r="L820" s="243"/>
      <c r="M820" s="244"/>
      <c r="N820" s="245"/>
      <c r="O820" s="245"/>
      <c r="P820" s="245"/>
      <c r="Q820" s="245"/>
      <c r="R820" s="245"/>
      <c r="S820" s="245"/>
      <c r="T820" s="24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7" t="s">
        <v>142</v>
      </c>
      <c r="AU820" s="247" t="s">
        <v>83</v>
      </c>
      <c r="AV820" s="14" t="s">
        <v>136</v>
      </c>
      <c r="AW820" s="14" t="s">
        <v>34</v>
      </c>
      <c r="AX820" s="14" t="s">
        <v>81</v>
      </c>
      <c r="AY820" s="247" t="s">
        <v>129</v>
      </c>
    </row>
    <row r="821" s="12" customFormat="1" ht="22.8" customHeight="1">
      <c r="A821" s="12"/>
      <c r="B821" s="190"/>
      <c r="C821" s="191"/>
      <c r="D821" s="192" t="s">
        <v>72</v>
      </c>
      <c r="E821" s="204" t="s">
        <v>1119</v>
      </c>
      <c r="F821" s="204" t="s">
        <v>1120</v>
      </c>
      <c r="G821" s="191"/>
      <c r="H821" s="191"/>
      <c r="I821" s="194"/>
      <c r="J821" s="205">
        <f>BK821</f>
        <v>0</v>
      </c>
      <c r="K821" s="191"/>
      <c r="L821" s="196"/>
      <c r="M821" s="197"/>
      <c r="N821" s="198"/>
      <c r="O821" s="198"/>
      <c r="P821" s="199">
        <f>SUM(P822:P824)</f>
        <v>0</v>
      </c>
      <c r="Q821" s="198"/>
      <c r="R821" s="199">
        <f>SUM(R822:R824)</f>
        <v>0.00096000000000000002</v>
      </c>
      <c r="S821" s="198"/>
      <c r="T821" s="200">
        <f>SUM(T822:T824)</f>
        <v>0</v>
      </c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R821" s="201" t="s">
        <v>83</v>
      </c>
      <c r="AT821" s="202" t="s">
        <v>72</v>
      </c>
      <c r="AU821" s="202" t="s">
        <v>81</v>
      </c>
      <c r="AY821" s="201" t="s">
        <v>129</v>
      </c>
      <c r="BK821" s="203">
        <f>SUM(BK822:BK824)</f>
        <v>0</v>
      </c>
    </row>
    <row r="822" s="2" customFormat="1" ht="24.15" customHeight="1">
      <c r="A822" s="39"/>
      <c r="B822" s="40"/>
      <c r="C822" s="206" t="s">
        <v>1121</v>
      </c>
      <c r="D822" s="206" t="s">
        <v>131</v>
      </c>
      <c r="E822" s="207" t="s">
        <v>1122</v>
      </c>
      <c r="F822" s="208" t="s">
        <v>1123</v>
      </c>
      <c r="G822" s="209" t="s">
        <v>613</v>
      </c>
      <c r="H822" s="210">
        <v>16</v>
      </c>
      <c r="I822" s="211"/>
      <c r="J822" s="212">
        <f>ROUND(I822*H822,2)</f>
        <v>0</v>
      </c>
      <c r="K822" s="208" t="s">
        <v>21</v>
      </c>
      <c r="L822" s="45"/>
      <c r="M822" s="213" t="s">
        <v>21</v>
      </c>
      <c r="N822" s="214" t="s">
        <v>44</v>
      </c>
      <c r="O822" s="85"/>
      <c r="P822" s="215">
        <f>O822*H822</f>
        <v>0</v>
      </c>
      <c r="Q822" s="215">
        <v>6.0000000000000002E-05</v>
      </c>
      <c r="R822" s="215">
        <f>Q822*H822</f>
        <v>0.00096000000000000002</v>
      </c>
      <c r="S822" s="215">
        <v>0</v>
      </c>
      <c r="T822" s="216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17" t="s">
        <v>241</v>
      </c>
      <c r="AT822" s="217" t="s">
        <v>131</v>
      </c>
      <c r="AU822" s="217" t="s">
        <v>83</v>
      </c>
      <c r="AY822" s="18" t="s">
        <v>129</v>
      </c>
      <c r="BE822" s="218">
        <f>IF(N822="základní",J822,0)</f>
        <v>0</v>
      </c>
      <c r="BF822" s="218">
        <f>IF(N822="snížená",J822,0)</f>
        <v>0</v>
      </c>
      <c r="BG822" s="218">
        <f>IF(N822="zákl. přenesená",J822,0)</f>
        <v>0</v>
      </c>
      <c r="BH822" s="218">
        <f>IF(N822="sníž. přenesená",J822,0)</f>
        <v>0</v>
      </c>
      <c r="BI822" s="218">
        <f>IF(N822="nulová",J822,0)</f>
        <v>0</v>
      </c>
      <c r="BJ822" s="18" t="s">
        <v>81</v>
      </c>
      <c r="BK822" s="218">
        <f>ROUND(I822*H822,2)</f>
        <v>0</v>
      </c>
      <c r="BL822" s="18" t="s">
        <v>241</v>
      </c>
      <c r="BM822" s="217" t="s">
        <v>1124</v>
      </c>
    </row>
    <row r="823" s="2" customFormat="1">
      <c r="A823" s="39"/>
      <c r="B823" s="40"/>
      <c r="C823" s="41"/>
      <c r="D823" s="219" t="s">
        <v>138</v>
      </c>
      <c r="E823" s="41"/>
      <c r="F823" s="220" t="s">
        <v>1125</v>
      </c>
      <c r="G823" s="41"/>
      <c r="H823" s="41"/>
      <c r="I823" s="221"/>
      <c r="J823" s="41"/>
      <c r="K823" s="41"/>
      <c r="L823" s="45"/>
      <c r="M823" s="222"/>
      <c r="N823" s="223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138</v>
      </c>
      <c r="AU823" s="18" t="s">
        <v>83</v>
      </c>
    </row>
    <row r="824" s="13" customFormat="1">
      <c r="A824" s="13"/>
      <c r="B824" s="226"/>
      <c r="C824" s="227"/>
      <c r="D824" s="219" t="s">
        <v>142</v>
      </c>
      <c r="E824" s="228" t="s">
        <v>21</v>
      </c>
      <c r="F824" s="229" t="s">
        <v>1126</v>
      </c>
      <c r="G824" s="227"/>
      <c r="H824" s="230">
        <v>16</v>
      </c>
      <c r="I824" s="231"/>
      <c r="J824" s="227"/>
      <c r="K824" s="227"/>
      <c r="L824" s="232"/>
      <c r="M824" s="269"/>
      <c r="N824" s="270"/>
      <c r="O824" s="270"/>
      <c r="P824" s="270"/>
      <c r="Q824" s="270"/>
      <c r="R824" s="270"/>
      <c r="S824" s="270"/>
      <c r="T824" s="271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6" t="s">
        <v>142</v>
      </c>
      <c r="AU824" s="236" t="s">
        <v>83</v>
      </c>
      <c r="AV824" s="13" t="s">
        <v>83</v>
      </c>
      <c r="AW824" s="13" t="s">
        <v>34</v>
      </c>
      <c r="AX824" s="13" t="s">
        <v>81</v>
      </c>
      <c r="AY824" s="236" t="s">
        <v>129</v>
      </c>
    </row>
    <row r="825" s="2" customFormat="1" ht="6.96" customHeight="1">
      <c r="A825" s="39"/>
      <c r="B825" s="60"/>
      <c r="C825" s="61"/>
      <c r="D825" s="61"/>
      <c r="E825" s="61"/>
      <c r="F825" s="61"/>
      <c r="G825" s="61"/>
      <c r="H825" s="61"/>
      <c r="I825" s="61"/>
      <c r="J825" s="61"/>
      <c r="K825" s="61"/>
      <c r="L825" s="45"/>
      <c r="M825" s="39"/>
      <c r="O825" s="39"/>
      <c r="P825" s="39"/>
      <c r="Q825" s="39"/>
      <c r="R825" s="39"/>
      <c r="S825" s="39"/>
      <c r="T825" s="39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</row>
  </sheetData>
  <sheetProtection sheet="1" autoFilter="0" formatColumns="0" formatRows="0" objects="1" scenarios="1" spinCount="100000" saltValue="OtctmoPszEKjMY0G8gowiFzYVdOS9TOJFwaGZzH3+hhCKJbhyvxiUewF1pQYmHfHUKRHwSm0c0nIB8CJGUio3A==" hashValue="kCVse+sRbvHV358TLYgtK84Tcb2yBpKbHS0z91k3VuQMeaRxGXJZ/6B51G1/67ql+2AGr90SS8pcLZJQnV4T9g==" algorithmName="SHA-512" password="CC35"/>
  <autoFilter ref="C91:K824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1_01/111211101"/>
    <hyperlink ref="F102" r:id="rId2" display="https://podminky.urs.cz/item/CS_URS_2021_01/111301111"/>
    <hyperlink ref="F107" r:id="rId3" display="https://podminky.urs.cz/item/CS_URS_2021_01/112101122"/>
    <hyperlink ref="F112" r:id="rId4" display="https://podminky.urs.cz/item/CS_URS_2021_01/112151112"/>
    <hyperlink ref="F117" r:id="rId5" display="https://podminky.urs.cz/item/CS_URS_2021_01/112155215"/>
    <hyperlink ref="F122" r:id="rId6" display="https://podminky.urs.cz/item/CS_URS_2021_01/112155315"/>
    <hyperlink ref="F127" r:id="rId7" display="https://podminky.urs.cz/item/CS_URS_2021_01/112201112"/>
    <hyperlink ref="F132" r:id="rId8" display="https://podminky.urs.cz/item/CS_URS_2021_01/112201134"/>
    <hyperlink ref="F137" r:id="rId9" display="https://podminky.urs.cz/item/CS_URS_2021_01/113105113"/>
    <hyperlink ref="F142" r:id="rId10" display="https://podminky.urs.cz/item/CS_URS_2021_01/113106171"/>
    <hyperlink ref="F147" r:id="rId11" display="https://podminky.urs.cz/item/CS_URS_2021_01/113107223"/>
    <hyperlink ref="F152" r:id="rId12" display="https://podminky.urs.cz/item/CS_URS_2021_01/113154123"/>
    <hyperlink ref="F157" r:id="rId13" display="https://podminky.urs.cz/item/CS_URS_2021_01/113154124"/>
    <hyperlink ref="F162" r:id="rId14" display="https://podminky.urs.cz/item/CS_URS_2021_01/115101202"/>
    <hyperlink ref="F167" r:id="rId15" display="https://podminky.urs.cz/item/CS_URS_2021_01/115101302"/>
    <hyperlink ref="F172" r:id="rId16" display="https://podminky.urs.cz/item/CS_URS_2021_01/121151123"/>
    <hyperlink ref="F177" r:id="rId17" display="https://podminky.urs.cz/item/CS_URS_2021_01/122251104"/>
    <hyperlink ref="F183" r:id="rId18" display="https://podminky.urs.cz/item/CS_URS_2021_01/122251106"/>
    <hyperlink ref="F266" r:id="rId19" display="https://podminky.urs.cz/item/CS_URS_2021_01/129253101"/>
    <hyperlink ref="F271" r:id="rId20" display="https://podminky.urs.cz/item/CS_URS_2021_01/131251203"/>
    <hyperlink ref="F276" r:id="rId21" display="https://podminky.urs.cz/item/CS_URS_2021_01/133212012"/>
    <hyperlink ref="F282" r:id="rId22" display="https://podminky.urs.cz/item/CS_URS_2021_01/162201411"/>
    <hyperlink ref="F287" r:id="rId23" display="https://podminky.urs.cz/item/CS_URS_2021_01/162201416"/>
    <hyperlink ref="F292" r:id="rId24" display="https://podminky.urs.cz/item/CS_URS_2021_01/162201421"/>
    <hyperlink ref="F297" r:id="rId25" display="https://podminky.urs.cz/item/CS_URS_2021_01/162201422"/>
    <hyperlink ref="F302" r:id="rId26" display="https://podminky.urs.cz/item/CS_URS_2021_01/162301951"/>
    <hyperlink ref="F307" r:id="rId27" display="https://podminky.urs.cz/item/CS_URS_2021_01/162301962"/>
    <hyperlink ref="F312" r:id="rId28" display="https://podminky.urs.cz/item/CS_URS_2021_01/162301971"/>
    <hyperlink ref="F317" r:id="rId29" display="https://podminky.urs.cz/item/CS_URS_2021_01/162301972"/>
    <hyperlink ref="F322" r:id="rId30" display="https://podminky.urs.cz/item/CS_URS_2021_01/162351104"/>
    <hyperlink ref="F329" r:id="rId31" display="https://podminky.urs.cz/item/CS_URS_2021_01/162751117"/>
    <hyperlink ref="F338" r:id="rId32" display="https://podminky.urs.cz/item/CS_URS_2021_01/162751119"/>
    <hyperlink ref="F343" r:id="rId33" display="https://podminky.urs.cz/item/CS_URS_2021_01/167151111"/>
    <hyperlink ref="F350" r:id="rId34" display="https://podminky.urs.cz/item/CS_URS_2021_01/171153101"/>
    <hyperlink ref="F355" r:id="rId35" display="https://podminky.urs.cz/item/CS_URS_2021_01/171201231"/>
    <hyperlink ref="F360" r:id="rId36" display="https://podminky.urs.cz/item/CS_URS_2021_01/171211101"/>
    <hyperlink ref="F366" r:id="rId37" display="https://podminky.urs.cz/item/CS_URS_2021_01/171251201"/>
    <hyperlink ref="F372" r:id="rId38" display="https://podminky.urs.cz/item/CS_URS_2021_01/174151101"/>
    <hyperlink ref="F382" r:id="rId39" display="https://podminky.urs.cz/item/CS_URS_2021_01/181351005"/>
    <hyperlink ref="F387" r:id="rId40" display="https://podminky.urs.cz/item/CS_URS_2021_01/181351103"/>
    <hyperlink ref="F392" r:id="rId41" display="https://podminky.urs.cz/item/CS_URS_2021_01/181451121"/>
    <hyperlink ref="F401" r:id="rId42" display="https://podminky.urs.cz/item/CS_URS_2021_01/181951112"/>
    <hyperlink ref="F407" r:id="rId43" display="https://podminky.urs.cz/item/CS_URS_2021_01/182151111"/>
    <hyperlink ref="F412" r:id="rId44" display="https://podminky.urs.cz/item/CS_URS_2021_01/184818242"/>
    <hyperlink ref="F417" r:id="rId45" display="https://podminky.urs.cz/item/CS_URS_2021_01/185804312"/>
    <hyperlink ref="F422" r:id="rId46" display="https://podminky.urs.cz/item/CS_URS_2021_01/185851121"/>
    <hyperlink ref="F427" r:id="rId47" display="https://podminky.urs.cz/item/CS_URS_2021_01/185851129"/>
    <hyperlink ref="F433" r:id="rId48" display="https://podminky.urs.cz/item/CS_URS_2021_01/211531111"/>
    <hyperlink ref="F438" r:id="rId49" display="https://podminky.urs.cz/item/CS_URS_2021_01/211571112"/>
    <hyperlink ref="F443" r:id="rId50" display="https://podminky.urs.cz/item/CS_URS_2021_01/211971110"/>
    <hyperlink ref="F452" r:id="rId51" display="https://podminky.urs.cz/item/CS_URS_2021_01/211971122"/>
    <hyperlink ref="F462" r:id="rId52" display="https://podminky.urs.cz/item/CS_URS_2021_01/212751106"/>
    <hyperlink ref="F467" r:id="rId53" display="https://podminky.urs.cz/item/CS_URS_2021_01/213141113"/>
    <hyperlink ref="F476" r:id="rId54" display="https://podminky.urs.cz/item/CS_URS_2021_01/213141133"/>
    <hyperlink ref="F485" r:id="rId55" display="https://podminky.urs.cz/item/CS_URS_2021_01/274313511"/>
    <hyperlink ref="F490" r:id="rId56" display="https://podminky.urs.cz/item/CS_URS_2021_01/274313811"/>
    <hyperlink ref="F495" r:id="rId57" display="https://podminky.urs.cz/item/CS_URS_2021_01/274321511"/>
    <hyperlink ref="F501" r:id="rId58" display="https://podminky.urs.cz/item/CS_URS_2021_01/274351121"/>
    <hyperlink ref="F508" r:id="rId59" display="https://podminky.urs.cz/item/CS_URS_2021_01/274351122"/>
    <hyperlink ref="F512" r:id="rId60" display="https://podminky.urs.cz/item/CS_URS_2021_01/274361821"/>
    <hyperlink ref="F518" r:id="rId61" display="https://podminky.urs.cz/item/CS_URS_2021_01/317322711"/>
    <hyperlink ref="F523" r:id="rId62" display="https://podminky.urs.cz/item/CS_URS_2021_01/317351105"/>
    <hyperlink ref="F527" r:id="rId63" display="https://podminky.urs.cz/item/CS_URS_2021_01/317351106"/>
    <hyperlink ref="F531" r:id="rId64" display="https://podminky.urs.cz/item/CS_URS_2021_01/317361821"/>
    <hyperlink ref="F535" r:id="rId65" display="https://podminky.urs.cz/item/CS_URS_2021_01/334323118"/>
    <hyperlink ref="F541" r:id="rId66" display="https://podminky.urs.cz/item/CS_URS_2021_01/334351115"/>
    <hyperlink ref="F546" r:id="rId67" display="https://podminky.urs.cz/item/CS_URS_2021_01/334351214"/>
    <hyperlink ref="F551" r:id="rId68" display="https://podminky.urs.cz/item/CS_URS_2021_01/334361216"/>
    <hyperlink ref="F557" r:id="rId69" display="https://podminky.urs.cz/item/CS_URS_2021_01/451315116"/>
    <hyperlink ref="F562" r:id="rId70" display="https://podminky.urs.cz/item/CS_URS_2021_01/451573111"/>
    <hyperlink ref="F566" r:id="rId71" display="https://podminky.urs.cz/item/CS_URS_2021_01/452111141"/>
    <hyperlink ref="F572" r:id="rId72" display="https://podminky.urs.cz/item/CS_URS_2021_01/452311151"/>
    <hyperlink ref="F577" r:id="rId73" display="https://podminky.urs.cz/item/CS_URS_2021_01/452312161"/>
    <hyperlink ref="F582" r:id="rId74" display="https://podminky.urs.cz/item/CS_URS_2021_01/465511511"/>
    <hyperlink ref="F592" r:id="rId75" display="https://podminky.urs.cz/item/CS_URS_2021_01/564851111"/>
    <hyperlink ref="F598" r:id="rId76" display="https://podminky.urs.cz/item/CS_URS_2021_01/564851111.1"/>
    <hyperlink ref="F604" r:id="rId77" display="https://podminky.urs.cz/item/CS_URS_2021_01/564861111"/>
    <hyperlink ref="F613" r:id="rId78" display="https://podminky.urs.cz/item/CS_URS_2021_01/569831111"/>
    <hyperlink ref="F625" r:id="rId79" display="https://podminky.urs.cz/item/CS_URS_2021_01/569903311"/>
    <hyperlink ref="F634" r:id="rId80" display="https://podminky.urs.cz/item/CS_URS_2021_01/573191111"/>
    <hyperlink ref="F638" r:id="rId81" display="https://podminky.urs.cz/item/CS_URS_2021_01/573231106"/>
    <hyperlink ref="F642" r:id="rId82" display="https://podminky.urs.cz/item/CS_URS_2021_01/577134121"/>
    <hyperlink ref="F662" r:id="rId83" display="https://podminky.urs.cz/item/CS_URS_2021_01/596211110"/>
    <hyperlink ref="F676" r:id="rId84" display="https://podminky.urs.cz/item/CS_URS_2021_01/895941111"/>
    <hyperlink ref="F699" r:id="rId85" display="https://podminky.urs.cz/item/CS_URS_2021_01/899204112"/>
    <hyperlink ref="F706" r:id="rId86" display="https://podminky.urs.cz/item/CS_URS_2021_01/899331111"/>
    <hyperlink ref="F715" r:id="rId87" display="https://podminky.urs.cz/item/CS_URS_2021_01/916131213"/>
    <hyperlink ref="F739" r:id="rId88" display="https://podminky.urs.cz/item/CS_URS_2021_01/919112233"/>
    <hyperlink ref="F744" r:id="rId89" display="https://podminky.urs.cz/item/CS_URS_2021_01/919122132"/>
    <hyperlink ref="F749" r:id="rId90" display="https://podminky.urs.cz/item/CS_URS_2021_01/919521140"/>
    <hyperlink ref="F755" r:id="rId91" display="https://podminky.urs.cz/item/CS_URS_2021_01/919735114"/>
    <hyperlink ref="F760" r:id="rId92" display="https://podminky.urs.cz/item/CS_URS_2021_01/961041211"/>
    <hyperlink ref="F765" r:id="rId93" display="https://podminky.urs.cz/item/CS_URS_2021_01/962041221"/>
    <hyperlink ref="F771" r:id="rId94" display="https://podminky.urs.cz/item/CS_URS_2021_01/997221551"/>
    <hyperlink ref="F777" r:id="rId95" display="https://podminky.urs.cz/item/CS_URS_2021_01/997221559"/>
    <hyperlink ref="F783" r:id="rId96" display="https://podminky.urs.cz/item/CS_URS_2021_01/997221571"/>
    <hyperlink ref="F789" r:id="rId97" display="https://podminky.urs.cz/item/CS_URS_2021_01/997221579"/>
    <hyperlink ref="F794" r:id="rId98" display="https://podminky.urs.cz/item/CS_URS_2021_01/997221615"/>
    <hyperlink ref="F800" r:id="rId99" display="https://podminky.urs.cz/item/CS_URS_2021_01/997221645"/>
    <hyperlink ref="F805" r:id="rId100" display="https://podminky.urs.cz/item/CS_URS_2021_01/997221655"/>
    <hyperlink ref="F811" r:id="rId101" display="https://podminky.urs.cz/item/CS_URS_2021_01/998225111"/>
    <hyperlink ref="F814" r:id="rId102" display="https://podminky.urs.cz/item/CS_URS_2021_01/9982251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VC1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94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1127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21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96</v>
      </c>
      <c r="G12" s="39"/>
      <c r="H12" s="39"/>
      <c r="I12" s="134" t="s">
        <v>24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21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21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">
        <v>21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33</v>
      </c>
      <c r="F21" s="39"/>
      <c r="G21" s="39"/>
      <c r="H21" s="39"/>
      <c r="I21" s="134" t="s">
        <v>29</v>
      </c>
      <c r="J21" s="138" t="s">
        <v>21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21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36</v>
      </c>
      <c r="F24" s="39"/>
      <c r="G24" s="39"/>
      <c r="H24" s="39"/>
      <c r="I24" s="134" t="s">
        <v>29</v>
      </c>
      <c r="J24" s="138" t="s">
        <v>21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37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39</v>
      </c>
      <c r="E30" s="39"/>
      <c r="F30" s="39"/>
      <c r="G30" s="39"/>
      <c r="H30" s="39"/>
      <c r="I30" s="39"/>
      <c r="J30" s="146">
        <f>ROUND(J84,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41</v>
      </c>
      <c r="G32" s="39"/>
      <c r="H32" s="39"/>
      <c r="I32" s="147" t="s">
        <v>40</v>
      </c>
      <c r="J32" s="147" t="s">
        <v>42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43</v>
      </c>
      <c r="E33" s="134" t="s">
        <v>44</v>
      </c>
      <c r="F33" s="149">
        <f>ROUND((SUM(BE84:BE116)),  2)</f>
        <v>0</v>
      </c>
      <c r="G33" s="39"/>
      <c r="H33" s="39"/>
      <c r="I33" s="150">
        <v>0.20999999999999999</v>
      </c>
      <c r="J33" s="149">
        <f>ROUND(((SUM(BE84:BE116))*I33),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45</v>
      </c>
      <c r="F34" s="149">
        <f>ROUND((SUM(BF84:BF116)),  2)</f>
        <v>0</v>
      </c>
      <c r="G34" s="39"/>
      <c r="H34" s="39"/>
      <c r="I34" s="150">
        <v>0.14999999999999999</v>
      </c>
      <c r="J34" s="149">
        <f>ROUND(((SUM(BF84:BF116))*I34),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46</v>
      </c>
      <c r="F35" s="149">
        <f>ROUND((SUM(BG84:BG116)),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47</v>
      </c>
      <c r="F36" s="149">
        <f>ROUND((SUM(BH84:BH116)),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9">
        <f>ROUND((SUM(BI84:BI116)),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VC1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k.ú. Kouty</v>
      </c>
      <c r="G52" s="41"/>
      <c r="H52" s="41"/>
      <c r="I52" s="33" t="s">
        <v>24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7"/>
      <c r="C60" s="168"/>
      <c r="D60" s="169" t="s">
        <v>1128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1129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1130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1131</v>
      </c>
      <c r="E63" s="176"/>
      <c r="F63" s="176"/>
      <c r="G63" s="176"/>
      <c r="H63" s="176"/>
      <c r="I63" s="176"/>
      <c r="J63" s="177">
        <f>J108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1132</v>
      </c>
      <c r="E64" s="176"/>
      <c r="F64" s="176"/>
      <c r="G64" s="176"/>
      <c r="H64" s="176"/>
      <c r="I64" s="176"/>
      <c r="J64" s="177">
        <f>J113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114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2" t="str">
        <f>E7</f>
        <v>Polní cesta VC1 v k.ú. Kouty u Poděbrad</v>
      </c>
      <c r="F74" s="33"/>
      <c r="G74" s="33"/>
      <c r="H74" s="33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94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</v>
      </c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k.ú. Kouty</v>
      </c>
      <c r="G78" s="41"/>
      <c r="H78" s="41"/>
      <c r="I78" s="33" t="s">
        <v>24</v>
      </c>
      <c r="J78" s="73" t="str">
        <f>IF(J12="","",J12)</f>
        <v>11. 7. 2021</v>
      </c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26</v>
      </c>
      <c r="D80" s="41"/>
      <c r="E80" s="41"/>
      <c r="F80" s="28" t="str">
        <f>E15</f>
        <v>ČR-SPÚ,Krajský pozemkový úřad pro Středočeský kraj</v>
      </c>
      <c r="G80" s="41"/>
      <c r="H80" s="41"/>
      <c r="I80" s="33" t="s">
        <v>32</v>
      </c>
      <c r="J80" s="37" t="str">
        <f>E21</f>
        <v>VDI PROJEKT s.r.o.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35</v>
      </c>
      <c r="J81" s="37" t="str">
        <f>E24</f>
        <v>Ing. Jan Duben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9"/>
      <c r="B83" s="180"/>
      <c r="C83" s="181" t="s">
        <v>115</v>
      </c>
      <c r="D83" s="182" t="s">
        <v>58</v>
      </c>
      <c r="E83" s="182" t="s">
        <v>54</v>
      </c>
      <c r="F83" s="182" t="s">
        <v>55</v>
      </c>
      <c r="G83" s="182" t="s">
        <v>116</v>
      </c>
      <c r="H83" s="182" t="s">
        <v>117</v>
      </c>
      <c r="I83" s="182" t="s">
        <v>118</v>
      </c>
      <c r="J83" s="182" t="s">
        <v>99</v>
      </c>
      <c r="K83" s="183" t="s">
        <v>119</v>
      </c>
      <c r="L83" s="184"/>
      <c r="M83" s="93" t="s">
        <v>21</v>
      </c>
      <c r="N83" s="94" t="s">
        <v>43</v>
      </c>
      <c r="O83" s="94" t="s">
        <v>120</v>
      </c>
      <c r="P83" s="94" t="s">
        <v>121</v>
      </c>
      <c r="Q83" s="94" t="s">
        <v>122</v>
      </c>
      <c r="R83" s="94" t="s">
        <v>123</v>
      </c>
      <c r="S83" s="94" t="s">
        <v>124</v>
      </c>
      <c r="T83" s="95" t="s">
        <v>125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39"/>
      <c r="B84" s="40"/>
      <c r="C84" s="100" t="s">
        <v>126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6"/>
      <c r="N84" s="186"/>
      <c r="O84" s="97"/>
      <c r="P84" s="187">
        <f>P85</f>
        <v>0</v>
      </c>
      <c r="Q84" s="97"/>
      <c r="R84" s="187">
        <f>R85</f>
        <v>0</v>
      </c>
      <c r="S84" s="97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100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72</v>
      </c>
      <c r="E85" s="193" t="s">
        <v>1133</v>
      </c>
      <c r="F85" s="193" t="s">
        <v>1134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P86+P100+P108+P113</f>
        <v>0</v>
      </c>
      <c r="Q85" s="198"/>
      <c r="R85" s="199">
        <f>R86+R100+R108+R113</f>
        <v>0</v>
      </c>
      <c r="S85" s="198"/>
      <c r="T85" s="200">
        <f>T86+T100+T108+T113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165</v>
      </c>
      <c r="AT85" s="202" t="s">
        <v>72</v>
      </c>
      <c r="AU85" s="202" t="s">
        <v>73</v>
      </c>
      <c r="AY85" s="201" t="s">
        <v>129</v>
      </c>
      <c r="BK85" s="203">
        <f>BK86+BK100+BK108+BK113</f>
        <v>0</v>
      </c>
    </row>
    <row r="86" s="12" customFormat="1" ht="22.8" customHeight="1">
      <c r="A86" s="12"/>
      <c r="B86" s="190"/>
      <c r="C86" s="191"/>
      <c r="D86" s="192" t="s">
        <v>72</v>
      </c>
      <c r="E86" s="204" t="s">
        <v>1135</v>
      </c>
      <c r="F86" s="204" t="s">
        <v>1136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SUM(P87:P99)</f>
        <v>0</v>
      </c>
      <c r="Q86" s="198"/>
      <c r="R86" s="199">
        <f>SUM(R87:R99)</f>
        <v>0</v>
      </c>
      <c r="S86" s="198"/>
      <c r="T86" s="200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165</v>
      </c>
      <c r="AT86" s="202" t="s">
        <v>72</v>
      </c>
      <c r="AU86" s="202" t="s">
        <v>81</v>
      </c>
      <c r="AY86" s="201" t="s">
        <v>129</v>
      </c>
      <c r="BK86" s="203">
        <f>SUM(BK87:BK99)</f>
        <v>0</v>
      </c>
    </row>
    <row r="87" s="2" customFormat="1" ht="16.5" customHeight="1">
      <c r="A87" s="39"/>
      <c r="B87" s="40"/>
      <c r="C87" s="206" t="s">
        <v>81</v>
      </c>
      <c r="D87" s="206" t="s">
        <v>131</v>
      </c>
      <c r="E87" s="207" t="s">
        <v>1137</v>
      </c>
      <c r="F87" s="208" t="s">
        <v>1138</v>
      </c>
      <c r="G87" s="209" t="s">
        <v>1139</v>
      </c>
      <c r="H87" s="210">
        <v>1</v>
      </c>
      <c r="I87" s="211"/>
      <c r="J87" s="212">
        <f>ROUND(I87*H87,2)</f>
        <v>0</v>
      </c>
      <c r="K87" s="208" t="s">
        <v>830</v>
      </c>
      <c r="L87" s="45"/>
      <c r="M87" s="213" t="s">
        <v>21</v>
      </c>
      <c r="N87" s="214" t="s">
        <v>44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1140</v>
      </c>
      <c r="AT87" s="217" t="s">
        <v>131</v>
      </c>
      <c r="AU87" s="217" t="s">
        <v>83</v>
      </c>
      <c r="AY87" s="18" t="s">
        <v>129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81</v>
      </c>
      <c r="BK87" s="218">
        <f>ROUND(I87*H87,2)</f>
        <v>0</v>
      </c>
      <c r="BL87" s="18" t="s">
        <v>1140</v>
      </c>
      <c r="BM87" s="217" t="s">
        <v>1141</v>
      </c>
    </row>
    <row r="88" s="2" customFormat="1">
      <c r="A88" s="39"/>
      <c r="B88" s="40"/>
      <c r="C88" s="41"/>
      <c r="D88" s="219" t="s">
        <v>138</v>
      </c>
      <c r="E88" s="41"/>
      <c r="F88" s="220" t="s">
        <v>1138</v>
      </c>
      <c r="G88" s="41"/>
      <c r="H88" s="41"/>
      <c r="I88" s="221"/>
      <c r="J88" s="41"/>
      <c r="K88" s="41"/>
      <c r="L88" s="45"/>
      <c r="M88" s="222"/>
      <c r="N88" s="22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138</v>
      </c>
      <c r="AU88" s="18" t="s">
        <v>83</v>
      </c>
    </row>
    <row r="89" s="2" customFormat="1" ht="16.5" customHeight="1">
      <c r="A89" s="39"/>
      <c r="B89" s="40"/>
      <c r="C89" s="206" t="s">
        <v>83</v>
      </c>
      <c r="D89" s="206" t="s">
        <v>131</v>
      </c>
      <c r="E89" s="207" t="s">
        <v>1142</v>
      </c>
      <c r="F89" s="208" t="s">
        <v>1143</v>
      </c>
      <c r="G89" s="209" t="s">
        <v>1139</v>
      </c>
      <c r="H89" s="210">
        <v>1</v>
      </c>
      <c r="I89" s="211"/>
      <c r="J89" s="212">
        <f>ROUND(I89*H89,2)</f>
        <v>0</v>
      </c>
      <c r="K89" s="208" t="s">
        <v>830</v>
      </c>
      <c r="L89" s="45"/>
      <c r="M89" s="213" t="s">
        <v>21</v>
      </c>
      <c r="N89" s="214" t="s">
        <v>44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1140</v>
      </c>
      <c r="AT89" s="217" t="s">
        <v>131</v>
      </c>
      <c r="AU89" s="217" t="s">
        <v>83</v>
      </c>
      <c r="AY89" s="18" t="s">
        <v>129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81</v>
      </c>
      <c r="BK89" s="218">
        <f>ROUND(I89*H89,2)</f>
        <v>0</v>
      </c>
      <c r="BL89" s="18" t="s">
        <v>1140</v>
      </c>
      <c r="BM89" s="217" t="s">
        <v>1144</v>
      </c>
    </row>
    <row r="90" s="2" customFormat="1">
      <c r="A90" s="39"/>
      <c r="B90" s="40"/>
      <c r="C90" s="41"/>
      <c r="D90" s="219" t="s">
        <v>138</v>
      </c>
      <c r="E90" s="41"/>
      <c r="F90" s="220" t="s">
        <v>1143</v>
      </c>
      <c r="G90" s="41"/>
      <c r="H90" s="41"/>
      <c r="I90" s="221"/>
      <c r="J90" s="41"/>
      <c r="K90" s="41"/>
      <c r="L90" s="45"/>
      <c r="M90" s="222"/>
      <c r="N90" s="22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138</v>
      </c>
      <c r="AU90" s="18" t="s">
        <v>83</v>
      </c>
    </row>
    <row r="91" s="13" customFormat="1">
      <c r="A91" s="13"/>
      <c r="B91" s="226"/>
      <c r="C91" s="227"/>
      <c r="D91" s="219" t="s">
        <v>142</v>
      </c>
      <c r="E91" s="228" t="s">
        <v>21</v>
      </c>
      <c r="F91" s="229" t="s">
        <v>1145</v>
      </c>
      <c r="G91" s="227"/>
      <c r="H91" s="230">
        <v>1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142</v>
      </c>
      <c r="AU91" s="236" t="s">
        <v>83</v>
      </c>
      <c r="AV91" s="13" t="s">
        <v>83</v>
      </c>
      <c r="AW91" s="13" t="s">
        <v>34</v>
      </c>
      <c r="AX91" s="13" t="s">
        <v>81</v>
      </c>
      <c r="AY91" s="236" t="s">
        <v>129</v>
      </c>
    </row>
    <row r="92" s="2" customFormat="1" ht="16.5" customHeight="1">
      <c r="A92" s="39"/>
      <c r="B92" s="40"/>
      <c r="C92" s="206" t="s">
        <v>151</v>
      </c>
      <c r="D92" s="206" t="s">
        <v>131</v>
      </c>
      <c r="E92" s="207" t="s">
        <v>1146</v>
      </c>
      <c r="F92" s="208" t="s">
        <v>1147</v>
      </c>
      <c r="G92" s="209" t="s">
        <v>1139</v>
      </c>
      <c r="H92" s="210">
        <v>1</v>
      </c>
      <c r="I92" s="211"/>
      <c r="J92" s="212">
        <f>ROUND(I92*H92,2)</f>
        <v>0</v>
      </c>
      <c r="K92" s="208" t="s">
        <v>830</v>
      </c>
      <c r="L92" s="45"/>
      <c r="M92" s="213" t="s">
        <v>21</v>
      </c>
      <c r="N92" s="214" t="s">
        <v>44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1140</v>
      </c>
      <c r="AT92" s="217" t="s">
        <v>131</v>
      </c>
      <c r="AU92" s="217" t="s">
        <v>83</v>
      </c>
      <c r="AY92" s="18" t="s">
        <v>129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81</v>
      </c>
      <c r="BK92" s="218">
        <f>ROUND(I92*H92,2)</f>
        <v>0</v>
      </c>
      <c r="BL92" s="18" t="s">
        <v>1140</v>
      </c>
      <c r="BM92" s="217" t="s">
        <v>1148</v>
      </c>
    </row>
    <row r="93" s="2" customFormat="1">
      <c r="A93" s="39"/>
      <c r="B93" s="40"/>
      <c r="C93" s="41"/>
      <c r="D93" s="219" t="s">
        <v>138</v>
      </c>
      <c r="E93" s="41"/>
      <c r="F93" s="220" t="s">
        <v>1147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138</v>
      </c>
      <c r="AU93" s="18" t="s">
        <v>83</v>
      </c>
    </row>
    <row r="94" s="2" customFormat="1" ht="16.5" customHeight="1">
      <c r="A94" s="39"/>
      <c r="B94" s="40"/>
      <c r="C94" s="206" t="s">
        <v>136</v>
      </c>
      <c r="D94" s="206" t="s">
        <v>131</v>
      </c>
      <c r="E94" s="207" t="s">
        <v>1149</v>
      </c>
      <c r="F94" s="208" t="s">
        <v>1150</v>
      </c>
      <c r="G94" s="209" t="s">
        <v>1139</v>
      </c>
      <c r="H94" s="210">
        <v>1</v>
      </c>
      <c r="I94" s="211"/>
      <c r="J94" s="212">
        <f>ROUND(I94*H94,2)</f>
        <v>0</v>
      </c>
      <c r="K94" s="208" t="s">
        <v>830</v>
      </c>
      <c r="L94" s="45"/>
      <c r="M94" s="213" t="s">
        <v>21</v>
      </c>
      <c r="N94" s="214" t="s">
        <v>44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1140</v>
      </c>
      <c r="AT94" s="217" t="s">
        <v>131</v>
      </c>
      <c r="AU94" s="217" t="s">
        <v>83</v>
      </c>
      <c r="AY94" s="18" t="s">
        <v>129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81</v>
      </c>
      <c r="BK94" s="218">
        <f>ROUND(I94*H94,2)</f>
        <v>0</v>
      </c>
      <c r="BL94" s="18" t="s">
        <v>1140</v>
      </c>
      <c r="BM94" s="217" t="s">
        <v>1151</v>
      </c>
    </row>
    <row r="95" s="2" customFormat="1">
      <c r="A95" s="39"/>
      <c r="B95" s="40"/>
      <c r="C95" s="41"/>
      <c r="D95" s="219" t="s">
        <v>138</v>
      </c>
      <c r="E95" s="41"/>
      <c r="F95" s="220" t="s">
        <v>1150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138</v>
      </c>
      <c r="AU95" s="18" t="s">
        <v>83</v>
      </c>
    </row>
    <row r="96" s="13" customFormat="1">
      <c r="A96" s="13"/>
      <c r="B96" s="226"/>
      <c r="C96" s="227"/>
      <c r="D96" s="219" t="s">
        <v>142</v>
      </c>
      <c r="E96" s="228" t="s">
        <v>21</v>
      </c>
      <c r="F96" s="229" t="s">
        <v>1152</v>
      </c>
      <c r="G96" s="227"/>
      <c r="H96" s="230">
        <v>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142</v>
      </c>
      <c r="AU96" s="236" t="s">
        <v>83</v>
      </c>
      <c r="AV96" s="13" t="s">
        <v>83</v>
      </c>
      <c r="AW96" s="13" t="s">
        <v>34</v>
      </c>
      <c r="AX96" s="13" t="s">
        <v>81</v>
      </c>
      <c r="AY96" s="236" t="s">
        <v>129</v>
      </c>
    </row>
    <row r="97" s="2" customFormat="1" ht="16.5" customHeight="1">
      <c r="A97" s="39"/>
      <c r="B97" s="40"/>
      <c r="C97" s="206" t="s">
        <v>165</v>
      </c>
      <c r="D97" s="206" t="s">
        <v>131</v>
      </c>
      <c r="E97" s="207" t="s">
        <v>1153</v>
      </c>
      <c r="F97" s="208" t="s">
        <v>1154</v>
      </c>
      <c r="G97" s="209" t="s">
        <v>1139</v>
      </c>
      <c r="H97" s="210">
        <v>1</v>
      </c>
      <c r="I97" s="211"/>
      <c r="J97" s="212">
        <f>ROUND(I97*H97,2)</f>
        <v>0</v>
      </c>
      <c r="K97" s="208" t="s">
        <v>830</v>
      </c>
      <c r="L97" s="45"/>
      <c r="M97" s="213" t="s">
        <v>21</v>
      </c>
      <c r="N97" s="214" t="s">
        <v>44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1140</v>
      </c>
      <c r="AT97" s="217" t="s">
        <v>131</v>
      </c>
      <c r="AU97" s="217" t="s">
        <v>83</v>
      </c>
      <c r="AY97" s="18" t="s">
        <v>129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81</v>
      </c>
      <c r="BK97" s="218">
        <f>ROUND(I97*H97,2)</f>
        <v>0</v>
      </c>
      <c r="BL97" s="18" t="s">
        <v>1140</v>
      </c>
      <c r="BM97" s="217" t="s">
        <v>1155</v>
      </c>
    </row>
    <row r="98" s="2" customFormat="1">
      <c r="A98" s="39"/>
      <c r="B98" s="40"/>
      <c r="C98" s="41"/>
      <c r="D98" s="219" t="s">
        <v>138</v>
      </c>
      <c r="E98" s="41"/>
      <c r="F98" s="220" t="s">
        <v>1154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138</v>
      </c>
      <c r="AU98" s="18" t="s">
        <v>83</v>
      </c>
    </row>
    <row r="99" s="13" customFormat="1">
      <c r="A99" s="13"/>
      <c r="B99" s="226"/>
      <c r="C99" s="227"/>
      <c r="D99" s="219" t="s">
        <v>142</v>
      </c>
      <c r="E99" s="228" t="s">
        <v>21</v>
      </c>
      <c r="F99" s="229" t="s">
        <v>1156</v>
      </c>
      <c r="G99" s="227"/>
      <c r="H99" s="230">
        <v>1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142</v>
      </c>
      <c r="AU99" s="236" t="s">
        <v>83</v>
      </c>
      <c r="AV99" s="13" t="s">
        <v>83</v>
      </c>
      <c r="AW99" s="13" t="s">
        <v>34</v>
      </c>
      <c r="AX99" s="13" t="s">
        <v>81</v>
      </c>
      <c r="AY99" s="236" t="s">
        <v>129</v>
      </c>
    </row>
    <row r="100" s="12" customFormat="1" ht="22.8" customHeight="1">
      <c r="A100" s="12"/>
      <c r="B100" s="190"/>
      <c r="C100" s="191"/>
      <c r="D100" s="192" t="s">
        <v>72</v>
      </c>
      <c r="E100" s="204" t="s">
        <v>1157</v>
      </c>
      <c r="F100" s="204" t="s">
        <v>1158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SUM(P101:P107)</f>
        <v>0</v>
      </c>
      <c r="Q100" s="198"/>
      <c r="R100" s="199">
        <f>SUM(R101:R107)</f>
        <v>0</v>
      </c>
      <c r="S100" s="198"/>
      <c r="T100" s="200">
        <f>SUM(T101:T107)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165</v>
      </c>
      <c r="AT100" s="202" t="s">
        <v>72</v>
      </c>
      <c r="AU100" s="202" t="s">
        <v>81</v>
      </c>
      <c r="AY100" s="201" t="s">
        <v>129</v>
      </c>
      <c r="BK100" s="203">
        <f>SUM(BK101:BK107)</f>
        <v>0</v>
      </c>
    </row>
    <row r="101" s="2" customFormat="1" ht="16.5" customHeight="1">
      <c r="A101" s="39"/>
      <c r="B101" s="40"/>
      <c r="C101" s="206" t="s">
        <v>172</v>
      </c>
      <c r="D101" s="206" t="s">
        <v>131</v>
      </c>
      <c r="E101" s="207" t="s">
        <v>1159</v>
      </c>
      <c r="F101" s="208" t="s">
        <v>1160</v>
      </c>
      <c r="G101" s="209" t="s">
        <v>1139</v>
      </c>
      <c r="H101" s="210">
        <v>1</v>
      </c>
      <c r="I101" s="211"/>
      <c r="J101" s="212">
        <f>ROUND(I101*H101,2)</f>
        <v>0</v>
      </c>
      <c r="K101" s="208" t="s">
        <v>830</v>
      </c>
      <c r="L101" s="45"/>
      <c r="M101" s="213" t="s">
        <v>21</v>
      </c>
      <c r="N101" s="214" t="s">
        <v>44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1140</v>
      </c>
      <c r="AT101" s="217" t="s">
        <v>131</v>
      </c>
      <c r="AU101" s="217" t="s">
        <v>83</v>
      </c>
      <c r="AY101" s="18" t="s">
        <v>129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81</v>
      </c>
      <c r="BK101" s="218">
        <f>ROUND(I101*H101,2)</f>
        <v>0</v>
      </c>
      <c r="BL101" s="18" t="s">
        <v>1140</v>
      </c>
      <c r="BM101" s="217" t="s">
        <v>1161</v>
      </c>
    </row>
    <row r="102" s="2" customFormat="1">
      <c r="A102" s="39"/>
      <c r="B102" s="40"/>
      <c r="C102" s="41"/>
      <c r="D102" s="219" t="s">
        <v>138</v>
      </c>
      <c r="E102" s="41"/>
      <c r="F102" s="220" t="s">
        <v>1160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83</v>
      </c>
    </row>
    <row r="103" s="2" customFormat="1" ht="24.15" customHeight="1">
      <c r="A103" s="39"/>
      <c r="B103" s="40"/>
      <c r="C103" s="206" t="s">
        <v>179</v>
      </c>
      <c r="D103" s="206" t="s">
        <v>131</v>
      </c>
      <c r="E103" s="207" t="s">
        <v>1162</v>
      </c>
      <c r="F103" s="208" t="s">
        <v>1163</v>
      </c>
      <c r="G103" s="209" t="s">
        <v>1139</v>
      </c>
      <c r="H103" s="210">
        <v>1</v>
      </c>
      <c r="I103" s="211"/>
      <c r="J103" s="212">
        <f>ROUND(I103*H103,2)</f>
        <v>0</v>
      </c>
      <c r="K103" s="208" t="s">
        <v>830</v>
      </c>
      <c r="L103" s="45"/>
      <c r="M103" s="213" t="s">
        <v>21</v>
      </c>
      <c r="N103" s="214" t="s">
        <v>44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1140</v>
      </c>
      <c r="AT103" s="217" t="s">
        <v>131</v>
      </c>
      <c r="AU103" s="217" t="s">
        <v>83</v>
      </c>
      <c r="AY103" s="18" t="s">
        <v>129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81</v>
      </c>
      <c r="BK103" s="218">
        <f>ROUND(I103*H103,2)</f>
        <v>0</v>
      </c>
      <c r="BL103" s="18" t="s">
        <v>1140</v>
      </c>
      <c r="BM103" s="217" t="s">
        <v>1164</v>
      </c>
    </row>
    <row r="104" s="2" customFormat="1">
      <c r="A104" s="39"/>
      <c r="B104" s="40"/>
      <c r="C104" s="41"/>
      <c r="D104" s="219" t="s">
        <v>138</v>
      </c>
      <c r="E104" s="41"/>
      <c r="F104" s="220" t="s">
        <v>1163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83</v>
      </c>
    </row>
    <row r="105" s="13" customFormat="1">
      <c r="A105" s="13"/>
      <c r="B105" s="226"/>
      <c r="C105" s="227"/>
      <c r="D105" s="219" t="s">
        <v>142</v>
      </c>
      <c r="E105" s="228" t="s">
        <v>21</v>
      </c>
      <c r="F105" s="229" t="s">
        <v>1165</v>
      </c>
      <c r="G105" s="227"/>
      <c r="H105" s="230">
        <v>1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142</v>
      </c>
      <c r="AU105" s="236" t="s">
        <v>83</v>
      </c>
      <c r="AV105" s="13" t="s">
        <v>83</v>
      </c>
      <c r="AW105" s="13" t="s">
        <v>34</v>
      </c>
      <c r="AX105" s="13" t="s">
        <v>81</v>
      </c>
      <c r="AY105" s="236" t="s">
        <v>129</v>
      </c>
    </row>
    <row r="106" s="2" customFormat="1" ht="37.8" customHeight="1">
      <c r="A106" s="39"/>
      <c r="B106" s="40"/>
      <c r="C106" s="206" t="s">
        <v>185</v>
      </c>
      <c r="D106" s="206" t="s">
        <v>131</v>
      </c>
      <c r="E106" s="207" t="s">
        <v>1166</v>
      </c>
      <c r="F106" s="208" t="s">
        <v>1167</v>
      </c>
      <c r="G106" s="209" t="s">
        <v>1139</v>
      </c>
      <c r="H106" s="210">
        <v>1</v>
      </c>
      <c r="I106" s="211"/>
      <c r="J106" s="212">
        <f>ROUND(I106*H106,2)</f>
        <v>0</v>
      </c>
      <c r="K106" s="208" t="s">
        <v>830</v>
      </c>
      <c r="L106" s="45"/>
      <c r="M106" s="213" t="s">
        <v>21</v>
      </c>
      <c r="N106" s="214" t="s">
        <v>44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1140</v>
      </c>
      <c r="AT106" s="217" t="s">
        <v>131</v>
      </c>
      <c r="AU106" s="217" t="s">
        <v>83</v>
      </c>
      <c r="AY106" s="18" t="s">
        <v>129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81</v>
      </c>
      <c r="BK106" s="218">
        <f>ROUND(I106*H106,2)</f>
        <v>0</v>
      </c>
      <c r="BL106" s="18" t="s">
        <v>1140</v>
      </c>
      <c r="BM106" s="217" t="s">
        <v>1168</v>
      </c>
    </row>
    <row r="107" s="2" customFormat="1">
      <c r="A107" s="39"/>
      <c r="B107" s="40"/>
      <c r="C107" s="41"/>
      <c r="D107" s="219" t="s">
        <v>138</v>
      </c>
      <c r="E107" s="41"/>
      <c r="F107" s="220" t="s">
        <v>1167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138</v>
      </c>
      <c r="AU107" s="18" t="s">
        <v>83</v>
      </c>
    </row>
    <row r="108" s="12" customFormat="1" ht="22.8" customHeight="1">
      <c r="A108" s="12"/>
      <c r="B108" s="190"/>
      <c r="C108" s="191"/>
      <c r="D108" s="192" t="s">
        <v>72</v>
      </c>
      <c r="E108" s="204" t="s">
        <v>1169</v>
      </c>
      <c r="F108" s="204" t="s">
        <v>1170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SUM(P109:P112)</f>
        <v>0</v>
      </c>
      <c r="Q108" s="198"/>
      <c r="R108" s="199">
        <f>SUM(R109:R112)</f>
        <v>0</v>
      </c>
      <c r="S108" s="198"/>
      <c r="T108" s="200">
        <f>SUM(T109:T112)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165</v>
      </c>
      <c r="AT108" s="202" t="s">
        <v>72</v>
      </c>
      <c r="AU108" s="202" t="s">
        <v>81</v>
      </c>
      <c r="AY108" s="201" t="s">
        <v>129</v>
      </c>
      <c r="BK108" s="203">
        <f>SUM(BK109:BK112)</f>
        <v>0</v>
      </c>
    </row>
    <row r="109" s="2" customFormat="1" ht="16.5" customHeight="1">
      <c r="A109" s="39"/>
      <c r="B109" s="40"/>
      <c r="C109" s="206" t="s">
        <v>192</v>
      </c>
      <c r="D109" s="206" t="s">
        <v>131</v>
      </c>
      <c r="E109" s="207" t="s">
        <v>1171</v>
      </c>
      <c r="F109" s="208" t="s">
        <v>1172</v>
      </c>
      <c r="G109" s="209" t="s">
        <v>1139</v>
      </c>
      <c r="H109" s="210">
        <v>1</v>
      </c>
      <c r="I109" s="211"/>
      <c r="J109" s="212">
        <f>ROUND(I109*H109,2)</f>
        <v>0</v>
      </c>
      <c r="K109" s="208" t="s">
        <v>830</v>
      </c>
      <c r="L109" s="45"/>
      <c r="M109" s="213" t="s">
        <v>21</v>
      </c>
      <c r="N109" s="214" t="s">
        <v>44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1140</v>
      </c>
      <c r="AT109" s="217" t="s">
        <v>131</v>
      </c>
      <c r="AU109" s="217" t="s">
        <v>83</v>
      </c>
      <c r="AY109" s="18" t="s">
        <v>129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81</v>
      </c>
      <c r="BK109" s="218">
        <f>ROUND(I109*H109,2)</f>
        <v>0</v>
      </c>
      <c r="BL109" s="18" t="s">
        <v>1140</v>
      </c>
      <c r="BM109" s="217" t="s">
        <v>1173</v>
      </c>
    </row>
    <row r="110" s="2" customFormat="1">
      <c r="A110" s="39"/>
      <c r="B110" s="40"/>
      <c r="C110" s="41"/>
      <c r="D110" s="219" t="s">
        <v>138</v>
      </c>
      <c r="E110" s="41"/>
      <c r="F110" s="220" t="s">
        <v>1174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138</v>
      </c>
      <c r="AU110" s="18" t="s">
        <v>83</v>
      </c>
    </row>
    <row r="111" s="2" customFormat="1" ht="16.5" customHeight="1">
      <c r="A111" s="39"/>
      <c r="B111" s="40"/>
      <c r="C111" s="206" t="s">
        <v>199</v>
      </c>
      <c r="D111" s="206" t="s">
        <v>131</v>
      </c>
      <c r="E111" s="207" t="s">
        <v>1175</v>
      </c>
      <c r="F111" s="208" t="s">
        <v>1176</v>
      </c>
      <c r="G111" s="209" t="s">
        <v>1139</v>
      </c>
      <c r="H111" s="210">
        <v>1</v>
      </c>
      <c r="I111" s="211"/>
      <c r="J111" s="212">
        <f>ROUND(I111*H111,2)</f>
        <v>0</v>
      </c>
      <c r="K111" s="208" t="s">
        <v>830</v>
      </c>
      <c r="L111" s="45"/>
      <c r="M111" s="213" t="s">
        <v>21</v>
      </c>
      <c r="N111" s="214" t="s">
        <v>44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1140</v>
      </c>
      <c r="AT111" s="217" t="s">
        <v>131</v>
      </c>
      <c r="AU111" s="217" t="s">
        <v>83</v>
      </c>
      <c r="AY111" s="18" t="s">
        <v>129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81</v>
      </c>
      <c r="BK111" s="218">
        <f>ROUND(I111*H111,2)</f>
        <v>0</v>
      </c>
      <c r="BL111" s="18" t="s">
        <v>1140</v>
      </c>
      <c r="BM111" s="217" t="s">
        <v>1177</v>
      </c>
    </row>
    <row r="112" s="2" customFormat="1">
      <c r="A112" s="39"/>
      <c r="B112" s="40"/>
      <c r="C112" s="41"/>
      <c r="D112" s="219" t="s">
        <v>138</v>
      </c>
      <c r="E112" s="41"/>
      <c r="F112" s="220" t="s">
        <v>1178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138</v>
      </c>
      <c r="AU112" s="18" t="s">
        <v>83</v>
      </c>
    </row>
    <row r="113" s="12" customFormat="1" ht="22.8" customHeight="1">
      <c r="A113" s="12"/>
      <c r="B113" s="190"/>
      <c r="C113" s="191"/>
      <c r="D113" s="192" t="s">
        <v>72</v>
      </c>
      <c r="E113" s="204" t="s">
        <v>1179</v>
      </c>
      <c r="F113" s="204" t="s">
        <v>1180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SUM(P114:P116)</f>
        <v>0</v>
      </c>
      <c r="Q113" s="198"/>
      <c r="R113" s="199">
        <f>SUM(R114:R116)</f>
        <v>0</v>
      </c>
      <c r="S113" s="198"/>
      <c r="T113" s="200">
        <f>SUM(T114:T116)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165</v>
      </c>
      <c r="AT113" s="202" t="s">
        <v>72</v>
      </c>
      <c r="AU113" s="202" t="s">
        <v>81</v>
      </c>
      <c r="AY113" s="201" t="s">
        <v>129</v>
      </c>
      <c r="BK113" s="203">
        <f>SUM(BK114:BK116)</f>
        <v>0</v>
      </c>
    </row>
    <row r="114" s="2" customFormat="1" ht="16.5" customHeight="1">
      <c r="A114" s="39"/>
      <c r="B114" s="40"/>
      <c r="C114" s="206" t="s">
        <v>206</v>
      </c>
      <c r="D114" s="206" t="s">
        <v>131</v>
      </c>
      <c r="E114" s="207" t="s">
        <v>1181</v>
      </c>
      <c r="F114" s="208" t="s">
        <v>1182</v>
      </c>
      <c r="G114" s="209" t="s">
        <v>1139</v>
      </c>
      <c r="H114" s="210">
        <v>1</v>
      </c>
      <c r="I114" s="211"/>
      <c r="J114" s="212">
        <f>ROUND(I114*H114,2)</f>
        <v>0</v>
      </c>
      <c r="K114" s="208" t="s">
        <v>21</v>
      </c>
      <c r="L114" s="45"/>
      <c r="M114" s="213" t="s">
        <v>21</v>
      </c>
      <c r="N114" s="214" t="s">
        <v>44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1140</v>
      </c>
      <c r="AT114" s="217" t="s">
        <v>131</v>
      </c>
      <c r="AU114" s="217" t="s">
        <v>83</v>
      </c>
      <c r="AY114" s="18" t="s">
        <v>129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81</v>
      </c>
      <c r="BK114" s="218">
        <f>ROUND(I114*H114,2)</f>
        <v>0</v>
      </c>
      <c r="BL114" s="18" t="s">
        <v>1140</v>
      </c>
      <c r="BM114" s="217" t="s">
        <v>1183</v>
      </c>
    </row>
    <row r="115" s="2" customFormat="1">
      <c r="A115" s="39"/>
      <c r="B115" s="40"/>
      <c r="C115" s="41"/>
      <c r="D115" s="219" t="s">
        <v>138</v>
      </c>
      <c r="E115" s="41"/>
      <c r="F115" s="220" t="s">
        <v>1182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138</v>
      </c>
      <c r="AU115" s="18" t="s">
        <v>83</v>
      </c>
    </row>
    <row r="116" s="2" customFormat="1">
      <c r="A116" s="39"/>
      <c r="B116" s="40"/>
      <c r="C116" s="41"/>
      <c r="D116" s="219" t="s">
        <v>648</v>
      </c>
      <c r="E116" s="41"/>
      <c r="F116" s="268" t="s">
        <v>1184</v>
      </c>
      <c r="G116" s="41"/>
      <c r="H116" s="41"/>
      <c r="I116" s="221"/>
      <c r="J116" s="41"/>
      <c r="K116" s="41"/>
      <c r="L116" s="45"/>
      <c r="M116" s="272"/>
      <c r="N116" s="273"/>
      <c r="O116" s="274"/>
      <c r="P116" s="274"/>
      <c r="Q116" s="274"/>
      <c r="R116" s="274"/>
      <c r="S116" s="274"/>
      <c r="T116" s="275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648</v>
      </c>
      <c r="AU116" s="18" t="s">
        <v>83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BHq4Y28WPXBXbK0nkFl4FxYr+DSPEMob4e4NfHBc/59z3PBjudAYJVgFoqoUOOqTyhV2FyE2CKJ3zcTsq9Kvwg==" hashValue="3Wn+rzAQLRrHq4kphx0M1emWrGSZdz0TdJApw9AqcFqyG5fJna/N89c3F4qVglGIDVz/oQgviQsUnIbUEMiYgQ==" algorithmName="SHA-512" password="CC35"/>
  <autoFilter ref="C83:K11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1185</v>
      </c>
      <c r="H4" s="21"/>
    </row>
    <row r="5" s="1" customFormat="1" ht="12" customHeight="1">
      <c r="B5" s="21"/>
      <c r="C5" s="276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7" t="s">
        <v>16</v>
      </c>
      <c r="D6" s="278" t="s">
        <v>17</v>
      </c>
      <c r="E6" s="1"/>
      <c r="F6" s="1"/>
      <c r="H6" s="21"/>
    </row>
    <row r="7" s="1" customFormat="1" ht="16.5" customHeight="1">
      <c r="B7" s="21"/>
      <c r="C7" s="134" t="s">
        <v>24</v>
      </c>
      <c r="D7" s="139" t="str">
        <f>'Rekapitulace stavby'!AN8</f>
        <v>11. 7. 2021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9"/>
      <c r="B9" s="279"/>
      <c r="C9" s="280" t="s">
        <v>54</v>
      </c>
      <c r="D9" s="281" t="s">
        <v>55</v>
      </c>
      <c r="E9" s="281" t="s">
        <v>116</v>
      </c>
      <c r="F9" s="282" t="s">
        <v>1186</v>
      </c>
      <c r="G9" s="179"/>
      <c r="H9" s="279"/>
    </row>
    <row r="10" s="2" customFormat="1" ht="26.4" customHeight="1">
      <c r="A10" s="39"/>
      <c r="B10" s="45"/>
      <c r="C10" s="283" t="s">
        <v>1187</v>
      </c>
      <c r="D10" s="283" t="s">
        <v>79</v>
      </c>
      <c r="E10" s="39"/>
      <c r="F10" s="39"/>
      <c r="G10" s="39"/>
      <c r="H10" s="45"/>
    </row>
    <row r="11" s="2" customFormat="1" ht="16.8" customHeight="1">
      <c r="A11" s="39"/>
      <c r="B11" s="45"/>
      <c r="C11" s="284" t="s">
        <v>87</v>
      </c>
      <c r="D11" s="285" t="s">
        <v>21</v>
      </c>
      <c r="E11" s="286" t="s">
        <v>21</v>
      </c>
      <c r="F11" s="287">
        <v>99.488</v>
      </c>
      <c r="G11" s="39"/>
      <c r="H11" s="45"/>
    </row>
    <row r="12" s="2" customFormat="1" ht="16.8" customHeight="1">
      <c r="A12" s="39"/>
      <c r="B12" s="45"/>
      <c r="C12" s="288" t="s">
        <v>87</v>
      </c>
      <c r="D12" s="288" t="s">
        <v>1188</v>
      </c>
      <c r="E12" s="18" t="s">
        <v>21</v>
      </c>
      <c r="F12" s="289">
        <v>99.488</v>
      </c>
      <c r="G12" s="39"/>
      <c r="H12" s="45"/>
    </row>
    <row r="13" s="2" customFormat="1" ht="16.8" customHeight="1">
      <c r="A13" s="39"/>
      <c r="B13" s="45"/>
      <c r="C13" s="284" t="s">
        <v>848</v>
      </c>
      <c r="D13" s="285" t="s">
        <v>21</v>
      </c>
      <c r="E13" s="286" t="s">
        <v>21</v>
      </c>
      <c r="F13" s="287">
        <v>1571.8</v>
      </c>
      <c r="G13" s="39"/>
      <c r="H13" s="45"/>
    </row>
    <row r="14" s="2" customFormat="1" ht="16.8" customHeight="1">
      <c r="A14" s="39"/>
      <c r="B14" s="45"/>
      <c r="C14" s="288" t="s">
        <v>21</v>
      </c>
      <c r="D14" s="288" t="s">
        <v>840</v>
      </c>
      <c r="E14" s="18" t="s">
        <v>21</v>
      </c>
      <c r="F14" s="289">
        <v>1575</v>
      </c>
      <c r="G14" s="39"/>
      <c r="H14" s="45"/>
    </row>
    <row r="15" s="2" customFormat="1" ht="16.8" customHeight="1">
      <c r="A15" s="39"/>
      <c r="B15" s="45"/>
      <c r="C15" s="288" t="s">
        <v>21</v>
      </c>
      <c r="D15" s="288" t="s">
        <v>841</v>
      </c>
      <c r="E15" s="18" t="s">
        <v>21</v>
      </c>
      <c r="F15" s="289">
        <v>0.29999999999999999</v>
      </c>
      <c r="G15" s="39"/>
      <c r="H15" s="45"/>
    </row>
    <row r="16" s="2" customFormat="1" ht="16.8" customHeight="1">
      <c r="A16" s="39"/>
      <c r="B16" s="45"/>
      <c r="C16" s="288" t="s">
        <v>21</v>
      </c>
      <c r="D16" s="288" t="s">
        <v>842</v>
      </c>
      <c r="E16" s="18" t="s">
        <v>21</v>
      </c>
      <c r="F16" s="289">
        <v>7.5</v>
      </c>
      <c r="G16" s="39"/>
      <c r="H16" s="45"/>
    </row>
    <row r="17" s="2" customFormat="1" ht="16.8" customHeight="1">
      <c r="A17" s="39"/>
      <c r="B17" s="45"/>
      <c r="C17" s="288" t="s">
        <v>21</v>
      </c>
      <c r="D17" s="288" t="s">
        <v>843</v>
      </c>
      <c r="E17" s="18" t="s">
        <v>21</v>
      </c>
      <c r="F17" s="289">
        <v>7.5</v>
      </c>
      <c r="G17" s="39"/>
      <c r="H17" s="45"/>
    </row>
    <row r="18" s="2" customFormat="1" ht="16.8" customHeight="1">
      <c r="A18" s="39"/>
      <c r="B18" s="45"/>
      <c r="C18" s="288" t="s">
        <v>21</v>
      </c>
      <c r="D18" s="288" t="s">
        <v>844</v>
      </c>
      <c r="E18" s="18" t="s">
        <v>21</v>
      </c>
      <c r="F18" s="289">
        <v>7.5</v>
      </c>
      <c r="G18" s="39"/>
      <c r="H18" s="45"/>
    </row>
    <row r="19" s="2" customFormat="1" ht="16.8" customHeight="1">
      <c r="A19" s="39"/>
      <c r="B19" s="45"/>
      <c r="C19" s="288" t="s">
        <v>21</v>
      </c>
      <c r="D19" s="288" t="s">
        <v>845</v>
      </c>
      <c r="E19" s="18" t="s">
        <v>21</v>
      </c>
      <c r="F19" s="289">
        <v>9</v>
      </c>
      <c r="G19" s="39"/>
      <c r="H19" s="45"/>
    </row>
    <row r="20" s="2" customFormat="1" ht="16.8" customHeight="1">
      <c r="A20" s="39"/>
      <c r="B20" s="45"/>
      <c r="C20" s="288" t="s">
        <v>21</v>
      </c>
      <c r="D20" s="288" t="s">
        <v>846</v>
      </c>
      <c r="E20" s="18" t="s">
        <v>21</v>
      </c>
      <c r="F20" s="289">
        <v>1</v>
      </c>
      <c r="G20" s="39"/>
      <c r="H20" s="45"/>
    </row>
    <row r="21" s="2" customFormat="1" ht="16.8" customHeight="1">
      <c r="A21" s="39"/>
      <c r="B21" s="45"/>
      <c r="C21" s="288" t="s">
        <v>21</v>
      </c>
      <c r="D21" s="288" t="s">
        <v>847</v>
      </c>
      <c r="E21" s="18" t="s">
        <v>21</v>
      </c>
      <c r="F21" s="289">
        <v>-36</v>
      </c>
      <c r="G21" s="39"/>
      <c r="H21" s="45"/>
    </row>
    <row r="22" s="2" customFormat="1" ht="16.8" customHeight="1">
      <c r="A22" s="39"/>
      <c r="B22" s="45"/>
      <c r="C22" s="288" t="s">
        <v>848</v>
      </c>
      <c r="D22" s="288" t="s">
        <v>144</v>
      </c>
      <c r="E22" s="18" t="s">
        <v>21</v>
      </c>
      <c r="F22" s="289">
        <v>1571.8</v>
      </c>
      <c r="G22" s="39"/>
      <c r="H22" s="45"/>
    </row>
    <row r="23" s="2" customFormat="1" ht="16.8" customHeight="1">
      <c r="A23" s="39"/>
      <c r="B23" s="45"/>
      <c r="C23" s="284" t="s">
        <v>89</v>
      </c>
      <c r="D23" s="285" t="s">
        <v>21</v>
      </c>
      <c r="E23" s="286" t="s">
        <v>21</v>
      </c>
      <c r="F23" s="287">
        <v>406.39999999999998</v>
      </c>
      <c r="G23" s="39"/>
      <c r="H23" s="45"/>
    </row>
    <row r="24" s="2" customFormat="1" ht="16.8" customHeight="1">
      <c r="A24" s="39"/>
      <c r="B24" s="45"/>
      <c r="C24" s="288" t="s">
        <v>89</v>
      </c>
      <c r="D24" s="288" t="s">
        <v>1189</v>
      </c>
      <c r="E24" s="18" t="s">
        <v>21</v>
      </c>
      <c r="F24" s="289">
        <v>406.39999999999998</v>
      </c>
      <c r="G24" s="39"/>
      <c r="H24" s="45"/>
    </row>
    <row r="25" s="2" customFormat="1" ht="16.8" customHeight="1">
      <c r="A25" s="39"/>
      <c r="B25" s="45"/>
      <c r="C25" s="290" t="s">
        <v>1190</v>
      </c>
      <c r="D25" s="39"/>
      <c r="E25" s="39"/>
      <c r="F25" s="39"/>
      <c r="G25" s="39"/>
      <c r="H25" s="45"/>
    </row>
    <row r="26" s="2" customFormat="1" ht="16.8" customHeight="1">
      <c r="A26" s="39"/>
      <c r="B26" s="45"/>
      <c r="C26" s="288" t="s">
        <v>875</v>
      </c>
      <c r="D26" s="288" t="s">
        <v>876</v>
      </c>
      <c r="E26" s="18" t="s">
        <v>134</v>
      </c>
      <c r="F26" s="289">
        <v>6552.8000000000002</v>
      </c>
      <c r="G26" s="39"/>
      <c r="H26" s="45"/>
    </row>
    <row r="27" s="2" customFormat="1" ht="16.8" customHeight="1">
      <c r="A27" s="39"/>
      <c r="B27" s="45"/>
      <c r="C27" s="284" t="s">
        <v>342</v>
      </c>
      <c r="D27" s="285" t="s">
        <v>21</v>
      </c>
      <c r="E27" s="286" t="s">
        <v>21</v>
      </c>
      <c r="F27" s="287">
        <v>3360.5500000000002</v>
      </c>
      <c r="G27" s="39"/>
      <c r="H27" s="45"/>
    </row>
    <row r="28" s="2" customFormat="1" ht="16.8" customHeight="1">
      <c r="A28" s="39"/>
      <c r="B28" s="45"/>
      <c r="C28" s="288" t="s">
        <v>21</v>
      </c>
      <c r="D28" s="288" t="s">
        <v>263</v>
      </c>
      <c r="E28" s="18" t="s">
        <v>21</v>
      </c>
      <c r="F28" s="289">
        <v>0</v>
      </c>
      <c r="G28" s="39"/>
      <c r="H28" s="45"/>
    </row>
    <row r="29" s="2" customFormat="1" ht="16.8" customHeight="1">
      <c r="A29" s="39"/>
      <c r="B29" s="45"/>
      <c r="C29" s="288" t="s">
        <v>21</v>
      </c>
      <c r="D29" s="288" t="s">
        <v>264</v>
      </c>
      <c r="E29" s="18" t="s">
        <v>21</v>
      </c>
      <c r="F29" s="289">
        <v>54.5</v>
      </c>
      <c r="G29" s="39"/>
      <c r="H29" s="45"/>
    </row>
    <row r="30" s="2" customFormat="1" ht="16.8" customHeight="1">
      <c r="A30" s="39"/>
      <c r="B30" s="45"/>
      <c r="C30" s="288" t="s">
        <v>21</v>
      </c>
      <c r="D30" s="288" t="s">
        <v>265</v>
      </c>
      <c r="E30" s="18" t="s">
        <v>21</v>
      </c>
      <c r="F30" s="289">
        <v>51.5</v>
      </c>
      <c r="G30" s="39"/>
      <c r="H30" s="45"/>
    </row>
    <row r="31" s="2" customFormat="1" ht="16.8" customHeight="1">
      <c r="A31" s="39"/>
      <c r="B31" s="45"/>
      <c r="C31" s="288" t="s">
        <v>21</v>
      </c>
      <c r="D31" s="288" t="s">
        <v>266</v>
      </c>
      <c r="E31" s="18" t="s">
        <v>21</v>
      </c>
      <c r="F31" s="289">
        <v>52</v>
      </c>
      <c r="G31" s="39"/>
      <c r="H31" s="45"/>
    </row>
    <row r="32" s="2" customFormat="1" ht="16.8" customHeight="1">
      <c r="A32" s="39"/>
      <c r="B32" s="45"/>
      <c r="C32" s="288" t="s">
        <v>21</v>
      </c>
      <c r="D32" s="288" t="s">
        <v>267</v>
      </c>
      <c r="E32" s="18" t="s">
        <v>21</v>
      </c>
      <c r="F32" s="289">
        <v>52.5</v>
      </c>
      <c r="G32" s="39"/>
      <c r="H32" s="45"/>
    </row>
    <row r="33" s="2" customFormat="1" ht="16.8" customHeight="1">
      <c r="A33" s="39"/>
      <c r="B33" s="45"/>
      <c r="C33" s="288" t="s">
        <v>21</v>
      </c>
      <c r="D33" s="288" t="s">
        <v>268</v>
      </c>
      <c r="E33" s="18" t="s">
        <v>21</v>
      </c>
      <c r="F33" s="289">
        <v>47.5</v>
      </c>
      <c r="G33" s="39"/>
      <c r="H33" s="45"/>
    </row>
    <row r="34" s="2" customFormat="1" ht="16.8" customHeight="1">
      <c r="A34" s="39"/>
      <c r="B34" s="45"/>
      <c r="C34" s="288" t="s">
        <v>21</v>
      </c>
      <c r="D34" s="288" t="s">
        <v>269</v>
      </c>
      <c r="E34" s="18" t="s">
        <v>21</v>
      </c>
      <c r="F34" s="289">
        <v>42</v>
      </c>
      <c r="G34" s="39"/>
      <c r="H34" s="45"/>
    </row>
    <row r="35" s="2" customFormat="1" ht="16.8" customHeight="1">
      <c r="A35" s="39"/>
      <c r="B35" s="45"/>
      <c r="C35" s="288" t="s">
        <v>21</v>
      </c>
      <c r="D35" s="288" t="s">
        <v>270</v>
      </c>
      <c r="E35" s="18" t="s">
        <v>21</v>
      </c>
      <c r="F35" s="289">
        <v>42</v>
      </c>
      <c r="G35" s="39"/>
      <c r="H35" s="45"/>
    </row>
    <row r="36" s="2" customFormat="1" ht="16.8" customHeight="1">
      <c r="A36" s="39"/>
      <c r="B36" s="45"/>
      <c r="C36" s="288" t="s">
        <v>21</v>
      </c>
      <c r="D36" s="288" t="s">
        <v>271</v>
      </c>
      <c r="E36" s="18" t="s">
        <v>21</v>
      </c>
      <c r="F36" s="289">
        <v>45</v>
      </c>
      <c r="G36" s="39"/>
      <c r="H36" s="45"/>
    </row>
    <row r="37" s="2" customFormat="1" ht="16.8" customHeight="1">
      <c r="A37" s="39"/>
      <c r="B37" s="45"/>
      <c r="C37" s="288" t="s">
        <v>21</v>
      </c>
      <c r="D37" s="288" t="s">
        <v>272</v>
      </c>
      <c r="E37" s="18" t="s">
        <v>21</v>
      </c>
      <c r="F37" s="289">
        <v>60</v>
      </c>
      <c r="G37" s="39"/>
      <c r="H37" s="45"/>
    </row>
    <row r="38" s="2" customFormat="1" ht="16.8" customHeight="1">
      <c r="A38" s="39"/>
      <c r="B38" s="45"/>
      <c r="C38" s="288" t="s">
        <v>21</v>
      </c>
      <c r="D38" s="288" t="s">
        <v>273</v>
      </c>
      <c r="E38" s="18" t="s">
        <v>21</v>
      </c>
      <c r="F38" s="289">
        <v>62.5</v>
      </c>
      <c r="G38" s="39"/>
      <c r="H38" s="45"/>
    </row>
    <row r="39" s="2" customFormat="1" ht="16.8" customHeight="1">
      <c r="A39" s="39"/>
      <c r="B39" s="45"/>
      <c r="C39" s="288" t="s">
        <v>21</v>
      </c>
      <c r="D39" s="288" t="s">
        <v>274</v>
      </c>
      <c r="E39" s="18" t="s">
        <v>21</v>
      </c>
      <c r="F39" s="289">
        <v>49</v>
      </c>
      <c r="G39" s="39"/>
      <c r="H39" s="45"/>
    </row>
    <row r="40" s="2" customFormat="1" ht="16.8" customHeight="1">
      <c r="A40" s="39"/>
      <c r="B40" s="45"/>
      <c r="C40" s="288" t="s">
        <v>21</v>
      </c>
      <c r="D40" s="288" t="s">
        <v>275</v>
      </c>
      <c r="E40" s="18" t="s">
        <v>21</v>
      </c>
      <c r="F40" s="289">
        <v>44</v>
      </c>
      <c r="G40" s="39"/>
      <c r="H40" s="45"/>
    </row>
    <row r="41" s="2" customFormat="1" ht="16.8" customHeight="1">
      <c r="A41" s="39"/>
      <c r="B41" s="45"/>
      <c r="C41" s="288" t="s">
        <v>21</v>
      </c>
      <c r="D41" s="288" t="s">
        <v>276</v>
      </c>
      <c r="E41" s="18" t="s">
        <v>21</v>
      </c>
      <c r="F41" s="289">
        <v>40.5</v>
      </c>
      <c r="G41" s="39"/>
      <c r="H41" s="45"/>
    </row>
    <row r="42" s="2" customFormat="1" ht="16.8" customHeight="1">
      <c r="A42" s="39"/>
      <c r="B42" s="45"/>
      <c r="C42" s="288" t="s">
        <v>21</v>
      </c>
      <c r="D42" s="288" t="s">
        <v>277</v>
      </c>
      <c r="E42" s="18" t="s">
        <v>21</v>
      </c>
      <c r="F42" s="289">
        <v>43</v>
      </c>
      <c r="G42" s="39"/>
      <c r="H42" s="45"/>
    </row>
    <row r="43" s="2" customFormat="1" ht="16.8" customHeight="1">
      <c r="A43" s="39"/>
      <c r="B43" s="45"/>
      <c r="C43" s="288" t="s">
        <v>21</v>
      </c>
      <c r="D43" s="288" t="s">
        <v>278</v>
      </c>
      <c r="E43" s="18" t="s">
        <v>21</v>
      </c>
      <c r="F43" s="289">
        <v>36.5</v>
      </c>
      <c r="G43" s="39"/>
      <c r="H43" s="45"/>
    </row>
    <row r="44" s="2" customFormat="1" ht="16.8" customHeight="1">
      <c r="A44" s="39"/>
      <c r="B44" s="45"/>
      <c r="C44" s="288" t="s">
        <v>21</v>
      </c>
      <c r="D44" s="288" t="s">
        <v>279</v>
      </c>
      <c r="E44" s="18" t="s">
        <v>21</v>
      </c>
      <c r="F44" s="289">
        <v>31</v>
      </c>
      <c r="G44" s="39"/>
      <c r="H44" s="45"/>
    </row>
    <row r="45" s="2" customFormat="1" ht="16.8" customHeight="1">
      <c r="A45" s="39"/>
      <c r="B45" s="45"/>
      <c r="C45" s="288" t="s">
        <v>21</v>
      </c>
      <c r="D45" s="288" t="s">
        <v>280</v>
      </c>
      <c r="E45" s="18" t="s">
        <v>21</v>
      </c>
      <c r="F45" s="289">
        <v>47.5</v>
      </c>
      <c r="G45" s="39"/>
      <c r="H45" s="45"/>
    </row>
    <row r="46" s="2" customFormat="1" ht="16.8" customHeight="1">
      <c r="A46" s="39"/>
      <c r="B46" s="45"/>
      <c r="C46" s="288" t="s">
        <v>21</v>
      </c>
      <c r="D46" s="288" t="s">
        <v>281</v>
      </c>
      <c r="E46" s="18" t="s">
        <v>21</v>
      </c>
      <c r="F46" s="289">
        <v>53</v>
      </c>
      <c r="G46" s="39"/>
      <c r="H46" s="45"/>
    </row>
    <row r="47" s="2" customFormat="1" ht="16.8" customHeight="1">
      <c r="A47" s="39"/>
      <c r="B47" s="45"/>
      <c r="C47" s="288" t="s">
        <v>21</v>
      </c>
      <c r="D47" s="288" t="s">
        <v>282</v>
      </c>
      <c r="E47" s="18" t="s">
        <v>21</v>
      </c>
      <c r="F47" s="289">
        <v>44.5</v>
      </c>
      <c r="G47" s="39"/>
      <c r="H47" s="45"/>
    </row>
    <row r="48" s="2" customFormat="1" ht="16.8" customHeight="1">
      <c r="A48" s="39"/>
      <c r="B48" s="45"/>
      <c r="C48" s="288" t="s">
        <v>21</v>
      </c>
      <c r="D48" s="288" t="s">
        <v>283</v>
      </c>
      <c r="E48" s="18" t="s">
        <v>21</v>
      </c>
      <c r="F48" s="289">
        <v>43</v>
      </c>
      <c r="G48" s="39"/>
      <c r="H48" s="45"/>
    </row>
    <row r="49" s="2" customFormat="1" ht="16.8" customHeight="1">
      <c r="A49" s="39"/>
      <c r="B49" s="45"/>
      <c r="C49" s="288" t="s">
        <v>21</v>
      </c>
      <c r="D49" s="288" t="s">
        <v>284</v>
      </c>
      <c r="E49" s="18" t="s">
        <v>21</v>
      </c>
      <c r="F49" s="289">
        <v>44.5</v>
      </c>
      <c r="G49" s="39"/>
      <c r="H49" s="45"/>
    </row>
    <row r="50" s="2" customFormat="1" ht="16.8" customHeight="1">
      <c r="A50" s="39"/>
      <c r="B50" s="45"/>
      <c r="C50" s="288" t="s">
        <v>21</v>
      </c>
      <c r="D50" s="288" t="s">
        <v>285</v>
      </c>
      <c r="E50" s="18" t="s">
        <v>21</v>
      </c>
      <c r="F50" s="289">
        <v>44</v>
      </c>
      <c r="G50" s="39"/>
      <c r="H50" s="45"/>
    </row>
    <row r="51" s="2" customFormat="1" ht="16.8" customHeight="1">
      <c r="A51" s="39"/>
      <c r="B51" s="45"/>
      <c r="C51" s="288" t="s">
        <v>21</v>
      </c>
      <c r="D51" s="288" t="s">
        <v>286</v>
      </c>
      <c r="E51" s="18" t="s">
        <v>21</v>
      </c>
      <c r="F51" s="289">
        <v>44</v>
      </c>
      <c r="G51" s="39"/>
      <c r="H51" s="45"/>
    </row>
    <row r="52" s="2" customFormat="1" ht="16.8" customHeight="1">
      <c r="A52" s="39"/>
      <c r="B52" s="45"/>
      <c r="C52" s="288" t="s">
        <v>21</v>
      </c>
      <c r="D52" s="288" t="s">
        <v>287</v>
      </c>
      <c r="E52" s="18" t="s">
        <v>21</v>
      </c>
      <c r="F52" s="289">
        <v>43.5</v>
      </c>
      <c r="G52" s="39"/>
      <c r="H52" s="45"/>
    </row>
    <row r="53" s="2" customFormat="1" ht="16.8" customHeight="1">
      <c r="A53" s="39"/>
      <c r="B53" s="45"/>
      <c r="C53" s="288" t="s">
        <v>21</v>
      </c>
      <c r="D53" s="288" t="s">
        <v>288</v>
      </c>
      <c r="E53" s="18" t="s">
        <v>21</v>
      </c>
      <c r="F53" s="289">
        <v>42.5</v>
      </c>
      <c r="G53" s="39"/>
      <c r="H53" s="45"/>
    </row>
    <row r="54" s="2" customFormat="1" ht="16.8" customHeight="1">
      <c r="A54" s="39"/>
      <c r="B54" s="45"/>
      <c r="C54" s="288" t="s">
        <v>21</v>
      </c>
      <c r="D54" s="288" t="s">
        <v>289</v>
      </c>
      <c r="E54" s="18" t="s">
        <v>21</v>
      </c>
      <c r="F54" s="289">
        <v>35.5</v>
      </c>
      <c r="G54" s="39"/>
      <c r="H54" s="45"/>
    </row>
    <row r="55" s="2" customFormat="1" ht="16.8" customHeight="1">
      <c r="A55" s="39"/>
      <c r="B55" s="45"/>
      <c r="C55" s="288" t="s">
        <v>21</v>
      </c>
      <c r="D55" s="288" t="s">
        <v>290</v>
      </c>
      <c r="E55" s="18" t="s">
        <v>21</v>
      </c>
      <c r="F55" s="289">
        <v>33.5</v>
      </c>
      <c r="G55" s="39"/>
      <c r="H55" s="45"/>
    </row>
    <row r="56" s="2" customFormat="1" ht="16.8" customHeight="1">
      <c r="A56" s="39"/>
      <c r="B56" s="45"/>
      <c r="C56" s="288" t="s">
        <v>21</v>
      </c>
      <c r="D56" s="288" t="s">
        <v>291</v>
      </c>
      <c r="E56" s="18" t="s">
        <v>21</v>
      </c>
      <c r="F56" s="289">
        <v>42.5</v>
      </c>
      <c r="G56" s="39"/>
      <c r="H56" s="45"/>
    </row>
    <row r="57" s="2" customFormat="1" ht="16.8" customHeight="1">
      <c r="A57" s="39"/>
      <c r="B57" s="45"/>
      <c r="C57" s="288" t="s">
        <v>21</v>
      </c>
      <c r="D57" s="288" t="s">
        <v>292</v>
      </c>
      <c r="E57" s="18" t="s">
        <v>21</v>
      </c>
      <c r="F57" s="289">
        <v>46</v>
      </c>
      <c r="G57" s="39"/>
      <c r="H57" s="45"/>
    </row>
    <row r="58" s="2" customFormat="1" ht="16.8" customHeight="1">
      <c r="A58" s="39"/>
      <c r="B58" s="45"/>
      <c r="C58" s="288" t="s">
        <v>21</v>
      </c>
      <c r="D58" s="288" t="s">
        <v>293</v>
      </c>
      <c r="E58" s="18" t="s">
        <v>21</v>
      </c>
      <c r="F58" s="289">
        <v>40.5</v>
      </c>
      <c r="G58" s="39"/>
      <c r="H58" s="45"/>
    </row>
    <row r="59" s="2" customFormat="1" ht="16.8" customHeight="1">
      <c r="A59" s="39"/>
      <c r="B59" s="45"/>
      <c r="C59" s="288" t="s">
        <v>21</v>
      </c>
      <c r="D59" s="288" t="s">
        <v>294</v>
      </c>
      <c r="E59" s="18" t="s">
        <v>21</v>
      </c>
      <c r="F59" s="289">
        <v>35</v>
      </c>
      <c r="G59" s="39"/>
      <c r="H59" s="45"/>
    </row>
    <row r="60" s="2" customFormat="1" ht="16.8" customHeight="1">
      <c r="A60" s="39"/>
      <c r="B60" s="45"/>
      <c r="C60" s="288" t="s">
        <v>21</v>
      </c>
      <c r="D60" s="288" t="s">
        <v>295</v>
      </c>
      <c r="E60" s="18" t="s">
        <v>21</v>
      </c>
      <c r="F60" s="289">
        <v>28</v>
      </c>
      <c r="G60" s="39"/>
      <c r="H60" s="45"/>
    </row>
    <row r="61" s="2" customFormat="1" ht="16.8" customHeight="1">
      <c r="A61" s="39"/>
      <c r="B61" s="45"/>
      <c r="C61" s="288" t="s">
        <v>21</v>
      </c>
      <c r="D61" s="288" t="s">
        <v>296</v>
      </c>
      <c r="E61" s="18" t="s">
        <v>21</v>
      </c>
      <c r="F61" s="289">
        <v>19</v>
      </c>
      <c r="G61" s="39"/>
      <c r="H61" s="45"/>
    </row>
    <row r="62" s="2" customFormat="1" ht="16.8" customHeight="1">
      <c r="A62" s="39"/>
      <c r="B62" s="45"/>
      <c r="C62" s="288" t="s">
        <v>21</v>
      </c>
      <c r="D62" s="288" t="s">
        <v>297</v>
      </c>
      <c r="E62" s="18" t="s">
        <v>21</v>
      </c>
      <c r="F62" s="289">
        <v>16</v>
      </c>
      <c r="G62" s="39"/>
      <c r="H62" s="45"/>
    </row>
    <row r="63" s="2" customFormat="1" ht="16.8" customHeight="1">
      <c r="A63" s="39"/>
      <c r="B63" s="45"/>
      <c r="C63" s="288" t="s">
        <v>21</v>
      </c>
      <c r="D63" s="288" t="s">
        <v>298</v>
      </c>
      <c r="E63" s="18" t="s">
        <v>21</v>
      </c>
      <c r="F63" s="289">
        <v>20.5</v>
      </c>
      <c r="G63" s="39"/>
      <c r="H63" s="45"/>
    </row>
    <row r="64" s="2" customFormat="1" ht="16.8" customHeight="1">
      <c r="A64" s="39"/>
      <c r="B64" s="45"/>
      <c r="C64" s="288" t="s">
        <v>21</v>
      </c>
      <c r="D64" s="288" t="s">
        <v>299</v>
      </c>
      <c r="E64" s="18" t="s">
        <v>21</v>
      </c>
      <c r="F64" s="289">
        <v>30.5</v>
      </c>
      <c r="G64" s="39"/>
      <c r="H64" s="45"/>
    </row>
    <row r="65" s="2" customFormat="1" ht="16.8" customHeight="1">
      <c r="A65" s="39"/>
      <c r="B65" s="45"/>
      <c r="C65" s="288" t="s">
        <v>21</v>
      </c>
      <c r="D65" s="288" t="s">
        <v>300</v>
      </c>
      <c r="E65" s="18" t="s">
        <v>21</v>
      </c>
      <c r="F65" s="289">
        <v>39</v>
      </c>
      <c r="G65" s="39"/>
      <c r="H65" s="45"/>
    </row>
    <row r="66" s="2" customFormat="1" ht="16.8" customHeight="1">
      <c r="A66" s="39"/>
      <c r="B66" s="45"/>
      <c r="C66" s="288" t="s">
        <v>21</v>
      </c>
      <c r="D66" s="288" t="s">
        <v>301</v>
      </c>
      <c r="E66" s="18" t="s">
        <v>21</v>
      </c>
      <c r="F66" s="289">
        <v>39.5</v>
      </c>
      <c r="G66" s="39"/>
      <c r="H66" s="45"/>
    </row>
    <row r="67" s="2" customFormat="1" ht="16.8" customHeight="1">
      <c r="A67" s="39"/>
      <c r="B67" s="45"/>
      <c r="C67" s="288" t="s">
        <v>21</v>
      </c>
      <c r="D67" s="288" t="s">
        <v>302</v>
      </c>
      <c r="E67" s="18" t="s">
        <v>21</v>
      </c>
      <c r="F67" s="289">
        <v>39.5</v>
      </c>
      <c r="G67" s="39"/>
      <c r="H67" s="45"/>
    </row>
    <row r="68" s="2" customFormat="1" ht="16.8" customHeight="1">
      <c r="A68" s="39"/>
      <c r="B68" s="45"/>
      <c r="C68" s="288" t="s">
        <v>21</v>
      </c>
      <c r="D68" s="288" t="s">
        <v>303</v>
      </c>
      <c r="E68" s="18" t="s">
        <v>21</v>
      </c>
      <c r="F68" s="289">
        <v>40</v>
      </c>
      <c r="G68" s="39"/>
      <c r="H68" s="45"/>
    </row>
    <row r="69" s="2" customFormat="1" ht="16.8" customHeight="1">
      <c r="A69" s="39"/>
      <c r="B69" s="45"/>
      <c r="C69" s="288" t="s">
        <v>21</v>
      </c>
      <c r="D69" s="288" t="s">
        <v>304</v>
      </c>
      <c r="E69" s="18" t="s">
        <v>21</v>
      </c>
      <c r="F69" s="289">
        <v>38</v>
      </c>
      <c r="G69" s="39"/>
      <c r="H69" s="45"/>
    </row>
    <row r="70" s="2" customFormat="1" ht="16.8" customHeight="1">
      <c r="A70" s="39"/>
      <c r="B70" s="45"/>
      <c r="C70" s="288" t="s">
        <v>21</v>
      </c>
      <c r="D70" s="288" t="s">
        <v>305</v>
      </c>
      <c r="E70" s="18" t="s">
        <v>21</v>
      </c>
      <c r="F70" s="289">
        <v>53.5</v>
      </c>
      <c r="G70" s="39"/>
      <c r="H70" s="45"/>
    </row>
    <row r="71" s="2" customFormat="1" ht="16.8" customHeight="1">
      <c r="A71" s="39"/>
      <c r="B71" s="45"/>
      <c r="C71" s="288" t="s">
        <v>21</v>
      </c>
      <c r="D71" s="288" t="s">
        <v>306</v>
      </c>
      <c r="E71" s="18" t="s">
        <v>21</v>
      </c>
      <c r="F71" s="289">
        <v>56</v>
      </c>
      <c r="G71" s="39"/>
      <c r="H71" s="45"/>
    </row>
    <row r="72" s="2" customFormat="1" ht="16.8" customHeight="1">
      <c r="A72" s="39"/>
      <c r="B72" s="45"/>
      <c r="C72" s="288" t="s">
        <v>21</v>
      </c>
      <c r="D72" s="288" t="s">
        <v>307</v>
      </c>
      <c r="E72" s="18" t="s">
        <v>21</v>
      </c>
      <c r="F72" s="289">
        <v>45.5</v>
      </c>
      <c r="G72" s="39"/>
      <c r="H72" s="45"/>
    </row>
    <row r="73" s="2" customFormat="1" ht="16.8" customHeight="1">
      <c r="A73" s="39"/>
      <c r="B73" s="45"/>
      <c r="C73" s="288" t="s">
        <v>21</v>
      </c>
      <c r="D73" s="288" t="s">
        <v>308</v>
      </c>
      <c r="E73" s="18" t="s">
        <v>21</v>
      </c>
      <c r="F73" s="289">
        <v>48</v>
      </c>
      <c r="G73" s="39"/>
      <c r="H73" s="45"/>
    </row>
    <row r="74" s="2" customFormat="1" ht="16.8" customHeight="1">
      <c r="A74" s="39"/>
      <c r="B74" s="45"/>
      <c r="C74" s="288" t="s">
        <v>21</v>
      </c>
      <c r="D74" s="288" t="s">
        <v>309</v>
      </c>
      <c r="E74" s="18" t="s">
        <v>21</v>
      </c>
      <c r="F74" s="289">
        <v>46</v>
      </c>
      <c r="G74" s="39"/>
      <c r="H74" s="45"/>
    </row>
    <row r="75" s="2" customFormat="1" ht="16.8" customHeight="1">
      <c r="A75" s="39"/>
      <c r="B75" s="45"/>
      <c r="C75" s="288" t="s">
        <v>21</v>
      </c>
      <c r="D75" s="288" t="s">
        <v>310</v>
      </c>
      <c r="E75" s="18" t="s">
        <v>21</v>
      </c>
      <c r="F75" s="289">
        <v>42</v>
      </c>
      <c r="G75" s="39"/>
      <c r="H75" s="45"/>
    </row>
    <row r="76" s="2" customFormat="1" ht="16.8" customHeight="1">
      <c r="A76" s="39"/>
      <c r="B76" s="45"/>
      <c r="C76" s="288" t="s">
        <v>21</v>
      </c>
      <c r="D76" s="288" t="s">
        <v>311</v>
      </c>
      <c r="E76" s="18" t="s">
        <v>21</v>
      </c>
      <c r="F76" s="289">
        <v>38.5</v>
      </c>
      <c r="G76" s="39"/>
      <c r="H76" s="45"/>
    </row>
    <row r="77" s="2" customFormat="1" ht="16.8" customHeight="1">
      <c r="A77" s="39"/>
      <c r="B77" s="45"/>
      <c r="C77" s="288" t="s">
        <v>21</v>
      </c>
      <c r="D77" s="288" t="s">
        <v>312</v>
      </c>
      <c r="E77" s="18" t="s">
        <v>21</v>
      </c>
      <c r="F77" s="289">
        <v>38</v>
      </c>
      <c r="G77" s="39"/>
      <c r="H77" s="45"/>
    </row>
    <row r="78" s="2" customFormat="1" ht="16.8" customHeight="1">
      <c r="A78" s="39"/>
      <c r="B78" s="45"/>
      <c r="C78" s="288" t="s">
        <v>21</v>
      </c>
      <c r="D78" s="288" t="s">
        <v>313</v>
      </c>
      <c r="E78" s="18" t="s">
        <v>21</v>
      </c>
      <c r="F78" s="289">
        <v>42.5</v>
      </c>
      <c r="G78" s="39"/>
      <c r="H78" s="45"/>
    </row>
    <row r="79" s="2" customFormat="1" ht="16.8" customHeight="1">
      <c r="A79" s="39"/>
      <c r="B79" s="45"/>
      <c r="C79" s="288" t="s">
        <v>21</v>
      </c>
      <c r="D79" s="288" t="s">
        <v>314</v>
      </c>
      <c r="E79" s="18" t="s">
        <v>21</v>
      </c>
      <c r="F79" s="289">
        <v>47.5</v>
      </c>
      <c r="G79" s="39"/>
      <c r="H79" s="45"/>
    </row>
    <row r="80" s="2" customFormat="1" ht="16.8" customHeight="1">
      <c r="A80" s="39"/>
      <c r="B80" s="45"/>
      <c r="C80" s="288" t="s">
        <v>21</v>
      </c>
      <c r="D80" s="288" t="s">
        <v>315</v>
      </c>
      <c r="E80" s="18" t="s">
        <v>21</v>
      </c>
      <c r="F80" s="289">
        <v>48</v>
      </c>
      <c r="G80" s="39"/>
      <c r="H80" s="45"/>
    </row>
    <row r="81" s="2" customFormat="1" ht="16.8" customHeight="1">
      <c r="A81" s="39"/>
      <c r="B81" s="45"/>
      <c r="C81" s="288" t="s">
        <v>21</v>
      </c>
      <c r="D81" s="288" t="s">
        <v>316</v>
      </c>
      <c r="E81" s="18" t="s">
        <v>21</v>
      </c>
      <c r="F81" s="289">
        <v>48.5</v>
      </c>
      <c r="G81" s="39"/>
      <c r="H81" s="45"/>
    </row>
    <row r="82" s="2" customFormat="1" ht="16.8" customHeight="1">
      <c r="A82" s="39"/>
      <c r="B82" s="45"/>
      <c r="C82" s="288" t="s">
        <v>21</v>
      </c>
      <c r="D82" s="288" t="s">
        <v>317</v>
      </c>
      <c r="E82" s="18" t="s">
        <v>21</v>
      </c>
      <c r="F82" s="289">
        <v>46.5</v>
      </c>
      <c r="G82" s="39"/>
      <c r="H82" s="45"/>
    </row>
    <row r="83" s="2" customFormat="1" ht="16.8" customHeight="1">
      <c r="A83" s="39"/>
      <c r="B83" s="45"/>
      <c r="C83" s="288" t="s">
        <v>21</v>
      </c>
      <c r="D83" s="288" t="s">
        <v>318</v>
      </c>
      <c r="E83" s="18" t="s">
        <v>21</v>
      </c>
      <c r="F83" s="289">
        <v>41</v>
      </c>
      <c r="G83" s="39"/>
      <c r="H83" s="45"/>
    </row>
    <row r="84" s="2" customFormat="1" ht="16.8" customHeight="1">
      <c r="A84" s="39"/>
      <c r="B84" s="45"/>
      <c r="C84" s="288" t="s">
        <v>21</v>
      </c>
      <c r="D84" s="288" t="s">
        <v>319</v>
      </c>
      <c r="E84" s="18" t="s">
        <v>21</v>
      </c>
      <c r="F84" s="289">
        <v>41.5</v>
      </c>
      <c r="G84" s="39"/>
      <c r="H84" s="45"/>
    </row>
    <row r="85" s="2" customFormat="1" ht="16.8" customHeight="1">
      <c r="A85" s="39"/>
      <c r="B85" s="45"/>
      <c r="C85" s="288" t="s">
        <v>21</v>
      </c>
      <c r="D85" s="288" t="s">
        <v>320</v>
      </c>
      <c r="E85" s="18" t="s">
        <v>21</v>
      </c>
      <c r="F85" s="289">
        <v>45.5</v>
      </c>
      <c r="G85" s="39"/>
      <c r="H85" s="45"/>
    </row>
    <row r="86" s="2" customFormat="1" ht="16.8" customHeight="1">
      <c r="A86" s="39"/>
      <c r="B86" s="45"/>
      <c r="C86" s="288" t="s">
        <v>21</v>
      </c>
      <c r="D86" s="288" t="s">
        <v>321</v>
      </c>
      <c r="E86" s="18" t="s">
        <v>21</v>
      </c>
      <c r="F86" s="289">
        <v>48.5</v>
      </c>
      <c r="G86" s="39"/>
      <c r="H86" s="45"/>
    </row>
    <row r="87" s="2" customFormat="1" ht="16.8" customHeight="1">
      <c r="A87" s="39"/>
      <c r="B87" s="45"/>
      <c r="C87" s="288" t="s">
        <v>21</v>
      </c>
      <c r="D87" s="288" t="s">
        <v>322</v>
      </c>
      <c r="E87" s="18" t="s">
        <v>21</v>
      </c>
      <c r="F87" s="289">
        <v>47.5</v>
      </c>
      <c r="G87" s="39"/>
      <c r="H87" s="45"/>
    </row>
    <row r="88" s="2" customFormat="1" ht="16.8" customHeight="1">
      <c r="A88" s="39"/>
      <c r="B88" s="45"/>
      <c r="C88" s="288" t="s">
        <v>21</v>
      </c>
      <c r="D88" s="288" t="s">
        <v>323</v>
      </c>
      <c r="E88" s="18" t="s">
        <v>21</v>
      </c>
      <c r="F88" s="289">
        <v>47.5</v>
      </c>
      <c r="G88" s="39"/>
      <c r="H88" s="45"/>
    </row>
    <row r="89" s="2" customFormat="1" ht="16.8" customHeight="1">
      <c r="A89" s="39"/>
      <c r="B89" s="45"/>
      <c r="C89" s="288" t="s">
        <v>21</v>
      </c>
      <c r="D89" s="288" t="s">
        <v>324</v>
      </c>
      <c r="E89" s="18" t="s">
        <v>21</v>
      </c>
      <c r="F89" s="289">
        <v>46.5</v>
      </c>
      <c r="G89" s="39"/>
      <c r="H89" s="45"/>
    </row>
    <row r="90" s="2" customFormat="1" ht="16.8" customHeight="1">
      <c r="A90" s="39"/>
      <c r="B90" s="45"/>
      <c r="C90" s="288" t="s">
        <v>21</v>
      </c>
      <c r="D90" s="288" t="s">
        <v>325</v>
      </c>
      <c r="E90" s="18" t="s">
        <v>21</v>
      </c>
      <c r="F90" s="289">
        <v>41.5</v>
      </c>
      <c r="G90" s="39"/>
      <c r="H90" s="45"/>
    </row>
    <row r="91" s="2" customFormat="1" ht="16.8" customHeight="1">
      <c r="A91" s="39"/>
      <c r="B91" s="45"/>
      <c r="C91" s="288" t="s">
        <v>21</v>
      </c>
      <c r="D91" s="288" t="s">
        <v>326</v>
      </c>
      <c r="E91" s="18" t="s">
        <v>21</v>
      </c>
      <c r="F91" s="289">
        <v>42</v>
      </c>
      <c r="G91" s="39"/>
      <c r="H91" s="45"/>
    </row>
    <row r="92" s="2" customFormat="1" ht="16.8" customHeight="1">
      <c r="A92" s="39"/>
      <c r="B92" s="45"/>
      <c r="C92" s="288" t="s">
        <v>21</v>
      </c>
      <c r="D92" s="288" t="s">
        <v>327</v>
      </c>
      <c r="E92" s="18" t="s">
        <v>21</v>
      </c>
      <c r="F92" s="289">
        <v>43</v>
      </c>
      <c r="G92" s="39"/>
      <c r="H92" s="45"/>
    </row>
    <row r="93" s="2" customFormat="1" ht="16.8" customHeight="1">
      <c r="A93" s="39"/>
      <c r="B93" s="45"/>
      <c r="C93" s="288" t="s">
        <v>21</v>
      </c>
      <c r="D93" s="288" t="s">
        <v>328</v>
      </c>
      <c r="E93" s="18" t="s">
        <v>21</v>
      </c>
      <c r="F93" s="289">
        <v>51.5</v>
      </c>
      <c r="G93" s="39"/>
      <c r="H93" s="45"/>
    </row>
    <row r="94" s="2" customFormat="1" ht="16.8" customHeight="1">
      <c r="A94" s="39"/>
      <c r="B94" s="45"/>
      <c r="C94" s="288" t="s">
        <v>21</v>
      </c>
      <c r="D94" s="288" t="s">
        <v>329</v>
      </c>
      <c r="E94" s="18" t="s">
        <v>21</v>
      </c>
      <c r="F94" s="289">
        <v>53.5</v>
      </c>
      <c r="G94" s="39"/>
      <c r="H94" s="45"/>
    </row>
    <row r="95" s="2" customFormat="1" ht="16.8" customHeight="1">
      <c r="A95" s="39"/>
      <c r="B95" s="45"/>
      <c r="C95" s="288" t="s">
        <v>21</v>
      </c>
      <c r="D95" s="288" t="s">
        <v>330</v>
      </c>
      <c r="E95" s="18" t="s">
        <v>21</v>
      </c>
      <c r="F95" s="289">
        <v>42</v>
      </c>
      <c r="G95" s="39"/>
      <c r="H95" s="45"/>
    </row>
    <row r="96" s="2" customFormat="1" ht="16.8" customHeight="1">
      <c r="A96" s="39"/>
      <c r="B96" s="45"/>
      <c r="C96" s="288" t="s">
        <v>21</v>
      </c>
      <c r="D96" s="288" t="s">
        <v>331</v>
      </c>
      <c r="E96" s="18" t="s">
        <v>21</v>
      </c>
      <c r="F96" s="289">
        <v>39</v>
      </c>
      <c r="G96" s="39"/>
      <c r="H96" s="45"/>
    </row>
    <row r="97" s="2" customFormat="1" ht="16.8" customHeight="1">
      <c r="A97" s="39"/>
      <c r="B97" s="45"/>
      <c r="C97" s="288" t="s">
        <v>21</v>
      </c>
      <c r="D97" s="288" t="s">
        <v>332</v>
      </c>
      <c r="E97" s="18" t="s">
        <v>21</v>
      </c>
      <c r="F97" s="289">
        <v>48</v>
      </c>
      <c r="G97" s="39"/>
      <c r="H97" s="45"/>
    </row>
    <row r="98" s="2" customFormat="1" ht="16.8" customHeight="1">
      <c r="A98" s="39"/>
      <c r="B98" s="45"/>
      <c r="C98" s="288" t="s">
        <v>21</v>
      </c>
      <c r="D98" s="288" t="s">
        <v>333</v>
      </c>
      <c r="E98" s="18" t="s">
        <v>21</v>
      </c>
      <c r="F98" s="289">
        <v>55</v>
      </c>
      <c r="G98" s="39"/>
      <c r="H98" s="45"/>
    </row>
    <row r="99" s="2" customFormat="1" ht="16.8" customHeight="1">
      <c r="A99" s="39"/>
      <c r="B99" s="45"/>
      <c r="C99" s="288" t="s">
        <v>21</v>
      </c>
      <c r="D99" s="288" t="s">
        <v>334</v>
      </c>
      <c r="E99" s="18" t="s">
        <v>21</v>
      </c>
      <c r="F99" s="289">
        <v>48.5</v>
      </c>
      <c r="G99" s="39"/>
      <c r="H99" s="45"/>
    </row>
    <row r="100" s="2" customFormat="1" ht="16.8" customHeight="1">
      <c r="A100" s="39"/>
      <c r="B100" s="45"/>
      <c r="C100" s="288" t="s">
        <v>21</v>
      </c>
      <c r="D100" s="288" t="s">
        <v>335</v>
      </c>
      <c r="E100" s="18" t="s">
        <v>21</v>
      </c>
      <c r="F100" s="289">
        <v>43.5</v>
      </c>
      <c r="G100" s="39"/>
      <c r="H100" s="45"/>
    </row>
    <row r="101" s="2" customFormat="1" ht="16.8" customHeight="1">
      <c r="A101" s="39"/>
      <c r="B101" s="45"/>
      <c r="C101" s="288" t="s">
        <v>21</v>
      </c>
      <c r="D101" s="288" t="s">
        <v>336</v>
      </c>
      <c r="E101" s="18" t="s">
        <v>21</v>
      </c>
      <c r="F101" s="289">
        <v>41.5</v>
      </c>
      <c r="G101" s="39"/>
      <c r="H101" s="45"/>
    </row>
    <row r="102" s="2" customFormat="1" ht="16.8" customHeight="1">
      <c r="A102" s="39"/>
      <c r="B102" s="45"/>
      <c r="C102" s="288" t="s">
        <v>21</v>
      </c>
      <c r="D102" s="288" t="s">
        <v>337</v>
      </c>
      <c r="E102" s="18" t="s">
        <v>21</v>
      </c>
      <c r="F102" s="289">
        <v>35</v>
      </c>
      <c r="G102" s="39"/>
      <c r="H102" s="45"/>
    </row>
    <row r="103" s="2" customFormat="1" ht="16.8" customHeight="1">
      <c r="A103" s="39"/>
      <c r="B103" s="45"/>
      <c r="C103" s="288" t="s">
        <v>21</v>
      </c>
      <c r="D103" s="288" t="s">
        <v>338</v>
      </c>
      <c r="E103" s="18" t="s">
        <v>21</v>
      </c>
      <c r="F103" s="289">
        <v>35</v>
      </c>
      <c r="G103" s="39"/>
      <c r="H103" s="45"/>
    </row>
    <row r="104" s="2" customFormat="1" ht="16.8" customHeight="1">
      <c r="A104" s="39"/>
      <c r="B104" s="45"/>
      <c r="C104" s="288" t="s">
        <v>21</v>
      </c>
      <c r="D104" s="288" t="s">
        <v>339</v>
      </c>
      <c r="E104" s="18" t="s">
        <v>21</v>
      </c>
      <c r="F104" s="289">
        <v>38</v>
      </c>
      <c r="G104" s="39"/>
      <c r="H104" s="45"/>
    </row>
    <row r="105" s="2" customFormat="1" ht="16.8" customHeight="1">
      <c r="A105" s="39"/>
      <c r="B105" s="45"/>
      <c r="C105" s="288" t="s">
        <v>21</v>
      </c>
      <c r="D105" s="288" t="s">
        <v>340</v>
      </c>
      <c r="E105" s="18" t="s">
        <v>21</v>
      </c>
      <c r="F105" s="289">
        <v>46</v>
      </c>
      <c r="G105" s="39"/>
      <c r="H105" s="45"/>
    </row>
    <row r="106" s="2" customFormat="1" ht="16.8" customHeight="1">
      <c r="A106" s="39"/>
      <c r="B106" s="45"/>
      <c r="C106" s="288" t="s">
        <v>21</v>
      </c>
      <c r="D106" s="288" t="s">
        <v>341</v>
      </c>
      <c r="E106" s="18" t="s">
        <v>21</v>
      </c>
      <c r="F106" s="289">
        <v>36.049999999999997</v>
      </c>
      <c r="G106" s="39"/>
      <c r="H106" s="45"/>
    </row>
    <row r="107" s="2" customFormat="1" ht="16.8" customHeight="1">
      <c r="A107" s="39"/>
      <c r="B107" s="45"/>
      <c r="C107" s="288" t="s">
        <v>342</v>
      </c>
      <c r="D107" s="288" t="s">
        <v>144</v>
      </c>
      <c r="E107" s="18" t="s">
        <v>21</v>
      </c>
      <c r="F107" s="289">
        <v>3360.5500000000002</v>
      </c>
      <c r="G107" s="39"/>
      <c r="H107" s="45"/>
    </row>
    <row r="108" s="2" customFormat="1" ht="16.8" customHeight="1">
      <c r="A108" s="39"/>
      <c r="B108" s="45"/>
      <c r="C108" s="284" t="s">
        <v>1191</v>
      </c>
      <c r="D108" s="285" t="s">
        <v>21</v>
      </c>
      <c r="E108" s="286" t="s">
        <v>21</v>
      </c>
      <c r="F108" s="287">
        <v>3404.4479999999999</v>
      </c>
      <c r="G108" s="39"/>
      <c r="H108" s="45"/>
    </row>
    <row r="109" s="2" customFormat="1" ht="16.8" customHeight="1">
      <c r="A109" s="39"/>
      <c r="B109" s="45"/>
      <c r="C109" s="288" t="s">
        <v>1191</v>
      </c>
      <c r="D109" s="288" t="s">
        <v>1192</v>
      </c>
      <c r="E109" s="18" t="s">
        <v>21</v>
      </c>
      <c r="F109" s="289">
        <v>3404.4479999999999</v>
      </c>
      <c r="G109" s="39"/>
      <c r="H109" s="45"/>
    </row>
    <row r="110" s="2" customFormat="1" ht="16.8" customHeight="1">
      <c r="A110" s="39"/>
      <c r="B110" s="45"/>
      <c r="C110" s="284" t="s">
        <v>1193</v>
      </c>
      <c r="D110" s="285" t="s">
        <v>21</v>
      </c>
      <c r="E110" s="286" t="s">
        <v>21</v>
      </c>
      <c r="F110" s="287">
        <v>251.69200000000001</v>
      </c>
      <c r="G110" s="39"/>
      <c r="H110" s="45"/>
    </row>
    <row r="111" s="2" customFormat="1" ht="16.8" customHeight="1">
      <c r="A111" s="39"/>
      <c r="B111" s="45"/>
      <c r="C111" s="288" t="s">
        <v>21</v>
      </c>
      <c r="D111" s="288" t="s">
        <v>1194</v>
      </c>
      <c r="E111" s="18" t="s">
        <v>21</v>
      </c>
      <c r="F111" s="289">
        <v>0</v>
      </c>
      <c r="G111" s="39"/>
      <c r="H111" s="45"/>
    </row>
    <row r="112" s="2" customFormat="1" ht="16.8" customHeight="1">
      <c r="A112" s="39"/>
      <c r="B112" s="45"/>
      <c r="C112" s="288" t="s">
        <v>21</v>
      </c>
      <c r="D112" s="288" t="s">
        <v>1195</v>
      </c>
      <c r="E112" s="18" t="s">
        <v>21</v>
      </c>
      <c r="F112" s="289">
        <v>4</v>
      </c>
      <c r="G112" s="39"/>
      <c r="H112" s="45"/>
    </row>
    <row r="113" s="2" customFormat="1" ht="16.8" customHeight="1">
      <c r="A113" s="39"/>
      <c r="B113" s="45"/>
      <c r="C113" s="288" t="s">
        <v>21</v>
      </c>
      <c r="D113" s="288" t="s">
        <v>1196</v>
      </c>
      <c r="E113" s="18" t="s">
        <v>21</v>
      </c>
      <c r="F113" s="289">
        <v>11</v>
      </c>
      <c r="G113" s="39"/>
      <c r="H113" s="45"/>
    </row>
    <row r="114" s="2" customFormat="1" ht="16.8" customHeight="1">
      <c r="A114" s="39"/>
      <c r="B114" s="45"/>
      <c r="C114" s="288" t="s">
        <v>21</v>
      </c>
      <c r="D114" s="288" t="s">
        <v>1197</v>
      </c>
      <c r="E114" s="18" t="s">
        <v>21</v>
      </c>
      <c r="F114" s="289">
        <v>11.5</v>
      </c>
      <c r="G114" s="39"/>
      <c r="H114" s="45"/>
    </row>
    <row r="115" s="2" customFormat="1" ht="16.8" customHeight="1">
      <c r="A115" s="39"/>
      <c r="B115" s="45"/>
      <c r="C115" s="288" t="s">
        <v>21</v>
      </c>
      <c r="D115" s="288" t="s">
        <v>1198</v>
      </c>
      <c r="E115" s="18" t="s">
        <v>21</v>
      </c>
      <c r="F115" s="289">
        <v>8</v>
      </c>
      <c r="G115" s="39"/>
      <c r="H115" s="45"/>
    </row>
    <row r="116" s="2" customFormat="1" ht="16.8" customHeight="1">
      <c r="A116" s="39"/>
      <c r="B116" s="45"/>
      <c r="C116" s="288" t="s">
        <v>21</v>
      </c>
      <c r="D116" s="288" t="s">
        <v>1199</v>
      </c>
      <c r="E116" s="18" t="s">
        <v>21</v>
      </c>
      <c r="F116" s="289">
        <v>8</v>
      </c>
      <c r="G116" s="39"/>
      <c r="H116" s="45"/>
    </row>
    <row r="117" s="2" customFormat="1" ht="16.8" customHeight="1">
      <c r="A117" s="39"/>
      <c r="B117" s="45"/>
      <c r="C117" s="288" t="s">
        <v>21</v>
      </c>
      <c r="D117" s="288" t="s">
        <v>1200</v>
      </c>
      <c r="E117" s="18" t="s">
        <v>21</v>
      </c>
      <c r="F117" s="289">
        <v>11</v>
      </c>
      <c r="G117" s="39"/>
      <c r="H117" s="45"/>
    </row>
    <row r="118" s="2" customFormat="1" ht="16.8" customHeight="1">
      <c r="A118" s="39"/>
      <c r="B118" s="45"/>
      <c r="C118" s="288" t="s">
        <v>21</v>
      </c>
      <c r="D118" s="288" t="s">
        <v>1201</v>
      </c>
      <c r="E118" s="18" t="s">
        <v>21</v>
      </c>
      <c r="F118" s="289">
        <v>13</v>
      </c>
      <c r="G118" s="39"/>
      <c r="H118" s="45"/>
    </row>
    <row r="119" s="2" customFormat="1" ht="16.8" customHeight="1">
      <c r="A119" s="39"/>
      <c r="B119" s="45"/>
      <c r="C119" s="288" t="s">
        <v>21</v>
      </c>
      <c r="D119" s="288" t="s">
        <v>1202</v>
      </c>
      <c r="E119" s="18" t="s">
        <v>21</v>
      </c>
      <c r="F119" s="289">
        <v>11</v>
      </c>
      <c r="G119" s="39"/>
      <c r="H119" s="45"/>
    </row>
    <row r="120" s="2" customFormat="1" ht="16.8" customHeight="1">
      <c r="A120" s="39"/>
      <c r="B120" s="45"/>
      <c r="C120" s="288" t="s">
        <v>21</v>
      </c>
      <c r="D120" s="288" t="s">
        <v>1203</v>
      </c>
      <c r="E120" s="18" t="s">
        <v>21</v>
      </c>
      <c r="F120" s="289">
        <v>13</v>
      </c>
      <c r="G120" s="39"/>
      <c r="H120" s="45"/>
    </row>
    <row r="121" s="2" customFormat="1" ht="16.8" customHeight="1">
      <c r="A121" s="39"/>
      <c r="B121" s="45"/>
      <c r="C121" s="288" t="s">
        <v>21</v>
      </c>
      <c r="D121" s="288" t="s">
        <v>1204</v>
      </c>
      <c r="E121" s="18" t="s">
        <v>21</v>
      </c>
      <c r="F121" s="289">
        <v>11.5</v>
      </c>
      <c r="G121" s="39"/>
      <c r="H121" s="45"/>
    </row>
    <row r="122" s="2" customFormat="1" ht="16.8" customHeight="1">
      <c r="A122" s="39"/>
      <c r="B122" s="45"/>
      <c r="C122" s="288" t="s">
        <v>21</v>
      </c>
      <c r="D122" s="288" t="s">
        <v>1205</v>
      </c>
      <c r="E122" s="18" t="s">
        <v>21</v>
      </c>
      <c r="F122" s="289">
        <v>4.5</v>
      </c>
      <c r="G122" s="39"/>
      <c r="H122" s="45"/>
    </row>
    <row r="123" s="2" customFormat="1" ht="16.8" customHeight="1">
      <c r="A123" s="39"/>
      <c r="B123" s="45"/>
      <c r="C123" s="288" t="s">
        <v>21</v>
      </c>
      <c r="D123" s="288" t="s">
        <v>1206</v>
      </c>
      <c r="E123" s="18" t="s">
        <v>21</v>
      </c>
      <c r="F123" s="289">
        <v>6.5</v>
      </c>
      <c r="G123" s="39"/>
      <c r="H123" s="45"/>
    </row>
    <row r="124" s="2" customFormat="1" ht="16.8" customHeight="1">
      <c r="A124" s="39"/>
      <c r="B124" s="45"/>
      <c r="C124" s="288" t="s">
        <v>21</v>
      </c>
      <c r="D124" s="288" t="s">
        <v>1207</v>
      </c>
      <c r="E124" s="18" t="s">
        <v>21</v>
      </c>
      <c r="F124" s="289">
        <v>8.5</v>
      </c>
      <c r="G124" s="39"/>
      <c r="H124" s="45"/>
    </row>
    <row r="125" s="2" customFormat="1" ht="16.8" customHeight="1">
      <c r="A125" s="39"/>
      <c r="B125" s="45"/>
      <c r="C125" s="288" t="s">
        <v>21</v>
      </c>
      <c r="D125" s="288" t="s">
        <v>1208</v>
      </c>
      <c r="E125" s="18" t="s">
        <v>21</v>
      </c>
      <c r="F125" s="289">
        <v>7</v>
      </c>
      <c r="G125" s="39"/>
      <c r="H125" s="45"/>
    </row>
    <row r="126" s="2" customFormat="1" ht="16.8" customHeight="1">
      <c r="A126" s="39"/>
      <c r="B126" s="45"/>
      <c r="C126" s="288" t="s">
        <v>21</v>
      </c>
      <c r="D126" s="288" t="s">
        <v>1209</v>
      </c>
      <c r="E126" s="18" t="s">
        <v>21</v>
      </c>
      <c r="F126" s="289">
        <v>6.5</v>
      </c>
      <c r="G126" s="39"/>
      <c r="H126" s="45"/>
    </row>
    <row r="127" s="2" customFormat="1" ht="16.8" customHeight="1">
      <c r="A127" s="39"/>
      <c r="B127" s="45"/>
      <c r="C127" s="288" t="s">
        <v>21</v>
      </c>
      <c r="D127" s="288" t="s">
        <v>1210</v>
      </c>
      <c r="E127" s="18" t="s">
        <v>21</v>
      </c>
      <c r="F127" s="289">
        <v>7</v>
      </c>
      <c r="G127" s="39"/>
      <c r="H127" s="45"/>
    </row>
    <row r="128" s="2" customFormat="1" ht="16.8" customHeight="1">
      <c r="A128" s="39"/>
      <c r="B128" s="45"/>
      <c r="C128" s="288" t="s">
        <v>21</v>
      </c>
      <c r="D128" s="288" t="s">
        <v>1211</v>
      </c>
      <c r="E128" s="18" t="s">
        <v>21</v>
      </c>
      <c r="F128" s="289">
        <v>7.5</v>
      </c>
      <c r="G128" s="39"/>
      <c r="H128" s="45"/>
    </row>
    <row r="129" s="2" customFormat="1" ht="16.8" customHeight="1">
      <c r="A129" s="39"/>
      <c r="B129" s="45"/>
      <c r="C129" s="288" t="s">
        <v>21</v>
      </c>
      <c r="D129" s="288" t="s">
        <v>1212</v>
      </c>
      <c r="E129" s="18" t="s">
        <v>21</v>
      </c>
      <c r="F129" s="289">
        <v>7</v>
      </c>
      <c r="G129" s="39"/>
      <c r="H129" s="45"/>
    </row>
    <row r="130" s="2" customFormat="1" ht="16.8" customHeight="1">
      <c r="A130" s="39"/>
      <c r="B130" s="45"/>
      <c r="C130" s="288" t="s">
        <v>21</v>
      </c>
      <c r="D130" s="288" t="s">
        <v>1213</v>
      </c>
      <c r="E130" s="18" t="s">
        <v>21</v>
      </c>
      <c r="F130" s="289">
        <v>7.5</v>
      </c>
      <c r="G130" s="39"/>
      <c r="H130" s="45"/>
    </row>
    <row r="131" s="2" customFormat="1" ht="16.8" customHeight="1">
      <c r="A131" s="39"/>
      <c r="B131" s="45"/>
      <c r="C131" s="288" t="s">
        <v>21</v>
      </c>
      <c r="D131" s="288" t="s">
        <v>1214</v>
      </c>
      <c r="E131" s="18" t="s">
        <v>21</v>
      </c>
      <c r="F131" s="289">
        <v>8</v>
      </c>
      <c r="G131" s="39"/>
      <c r="H131" s="45"/>
    </row>
    <row r="132" s="2" customFormat="1" ht="16.8" customHeight="1">
      <c r="A132" s="39"/>
      <c r="B132" s="45"/>
      <c r="C132" s="288" t="s">
        <v>21</v>
      </c>
      <c r="D132" s="288" t="s">
        <v>1215</v>
      </c>
      <c r="E132" s="18" t="s">
        <v>21</v>
      </c>
      <c r="F132" s="289">
        <v>7.5</v>
      </c>
      <c r="G132" s="39"/>
      <c r="H132" s="45"/>
    </row>
    <row r="133" s="2" customFormat="1" ht="16.8" customHeight="1">
      <c r="A133" s="39"/>
      <c r="B133" s="45"/>
      <c r="C133" s="288" t="s">
        <v>21</v>
      </c>
      <c r="D133" s="288" t="s">
        <v>1216</v>
      </c>
      <c r="E133" s="18" t="s">
        <v>21</v>
      </c>
      <c r="F133" s="289">
        <v>8</v>
      </c>
      <c r="G133" s="39"/>
      <c r="H133" s="45"/>
    </row>
    <row r="134" s="2" customFormat="1" ht="16.8" customHeight="1">
      <c r="A134" s="39"/>
      <c r="B134" s="45"/>
      <c r="C134" s="288" t="s">
        <v>21</v>
      </c>
      <c r="D134" s="288" t="s">
        <v>1217</v>
      </c>
      <c r="E134" s="18" t="s">
        <v>21</v>
      </c>
      <c r="F134" s="289">
        <v>10</v>
      </c>
      <c r="G134" s="39"/>
      <c r="H134" s="45"/>
    </row>
    <row r="135" s="2" customFormat="1" ht="16.8" customHeight="1">
      <c r="A135" s="39"/>
      <c r="B135" s="45"/>
      <c r="C135" s="288" t="s">
        <v>21</v>
      </c>
      <c r="D135" s="288" t="s">
        <v>1218</v>
      </c>
      <c r="E135" s="18" t="s">
        <v>21</v>
      </c>
      <c r="F135" s="289">
        <v>10.5</v>
      </c>
      <c r="G135" s="39"/>
      <c r="H135" s="45"/>
    </row>
    <row r="136" s="2" customFormat="1" ht="16.8" customHeight="1">
      <c r="A136" s="39"/>
      <c r="B136" s="45"/>
      <c r="C136" s="288" t="s">
        <v>21</v>
      </c>
      <c r="D136" s="288" t="s">
        <v>1219</v>
      </c>
      <c r="E136" s="18" t="s">
        <v>21</v>
      </c>
      <c r="F136" s="289">
        <v>9</v>
      </c>
      <c r="G136" s="39"/>
      <c r="H136" s="45"/>
    </row>
    <row r="137" s="2" customFormat="1" ht="16.8" customHeight="1">
      <c r="A137" s="39"/>
      <c r="B137" s="45"/>
      <c r="C137" s="288" t="s">
        <v>21</v>
      </c>
      <c r="D137" s="288" t="s">
        <v>1220</v>
      </c>
      <c r="E137" s="18" t="s">
        <v>21</v>
      </c>
      <c r="F137" s="289">
        <v>7.5</v>
      </c>
      <c r="G137" s="39"/>
      <c r="H137" s="45"/>
    </row>
    <row r="138" s="2" customFormat="1" ht="16.8" customHeight="1">
      <c r="A138" s="39"/>
      <c r="B138" s="45"/>
      <c r="C138" s="288" t="s">
        <v>21</v>
      </c>
      <c r="D138" s="288" t="s">
        <v>1221</v>
      </c>
      <c r="E138" s="18" t="s">
        <v>21</v>
      </c>
      <c r="F138" s="289">
        <v>7</v>
      </c>
      <c r="G138" s="39"/>
      <c r="H138" s="45"/>
    </row>
    <row r="139" s="2" customFormat="1" ht="16.8" customHeight="1">
      <c r="A139" s="39"/>
      <c r="B139" s="45"/>
      <c r="C139" s="288" t="s">
        <v>21</v>
      </c>
      <c r="D139" s="288" t="s">
        <v>1222</v>
      </c>
      <c r="E139" s="18" t="s">
        <v>21</v>
      </c>
      <c r="F139" s="289">
        <v>7.5</v>
      </c>
      <c r="G139" s="39"/>
      <c r="H139" s="45"/>
    </row>
    <row r="140" s="2" customFormat="1" ht="16.8" customHeight="1">
      <c r="A140" s="39"/>
      <c r="B140" s="45"/>
      <c r="C140" s="288" t="s">
        <v>21</v>
      </c>
      <c r="D140" s="288" t="s">
        <v>1223</v>
      </c>
      <c r="E140" s="18" t="s">
        <v>21</v>
      </c>
      <c r="F140" s="289">
        <v>8</v>
      </c>
      <c r="G140" s="39"/>
      <c r="H140" s="45"/>
    </row>
    <row r="141" s="2" customFormat="1" ht="16.8" customHeight="1">
      <c r="A141" s="39"/>
      <c r="B141" s="45"/>
      <c r="C141" s="288" t="s">
        <v>21</v>
      </c>
      <c r="D141" s="288" t="s">
        <v>1224</v>
      </c>
      <c r="E141" s="18" t="s">
        <v>21</v>
      </c>
      <c r="F141" s="289">
        <v>4.6920000000000002</v>
      </c>
      <c r="G141" s="39"/>
      <c r="H141" s="45"/>
    </row>
    <row r="142" s="2" customFormat="1" ht="16.8" customHeight="1">
      <c r="A142" s="39"/>
      <c r="B142" s="45"/>
      <c r="C142" s="288" t="s">
        <v>1193</v>
      </c>
      <c r="D142" s="288" t="s">
        <v>144</v>
      </c>
      <c r="E142" s="18" t="s">
        <v>21</v>
      </c>
      <c r="F142" s="289">
        <v>251.69200000000001</v>
      </c>
      <c r="G142" s="39"/>
      <c r="H142" s="45"/>
    </row>
    <row r="143" s="2" customFormat="1" ht="16.8" customHeight="1">
      <c r="A143" s="39"/>
      <c r="B143" s="45"/>
      <c r="C143" s="284" t="s">
        <v>92</v>
      </c>
      <c r="D143" s="285" t="s">
        <v>21</v>
      </c>
      <c r="E143" s="286" t="s">
        <v>21</v>
      </c>
      <c r="F143" s="287">
        <v>6552.8000000000002</v>
      </c>
      <c r="G143" s="39"/>
      <c r="H143" s="45"/>
    </row>
    <row r="144" s="2" customFormat="1" ht="16.8" customHeight="1">
      <c r="A144" s="39"/>
      <c r="B144" s="45"/>
      <c r="C144" s="288" t="s">
        <v>21</v>
      </c>
      <c r="D144" s="288" t="s">
        <v>880</v>
      </c>
      <c r="E144" s="18" t="s">
        <v>21</v>
      </c>
      <c r="F144" s="289">
        <v>406.39999999999998</v>
      </c>
      <c r="G144" s="39"/>
      <c r="H144" s="45"/>
    </row>
    <row r="145" s="2" customFormat="1" ht="16.8" customHeight="1">
      <c r="A145" s="39"/>
      <c r="B145" s="45"/>
      <c r="C145" s="288" t="s">
        <v>21</v>
      </c>
      <c r="D145" s="288" t="s">
        <v>881</v>
      </c>
      <c r="E145" s="18" t="s">
        <v>21</v>
      </c>
      <c r="F145" s="289">
        <v>0</v>
      </c>
      <c r="G145" s="39"/>
      <c r="H145" s="45"/>
    </row>
    <row r="146" s="2" customFormat="1" ht="16.8" customHeight="1">
      <c r="A146" s="39"/>
      <c r="B146" s="45"/>
      <c r="C146" s="288" t="s">
        <v>21</v>
      </c>
      <c r="D146" s="288" t="s">
        <v>882</v>
      </c>
      <c r="E146" s="18" t="s">
        <v>21</v>
      </c>
      <c r="F146" s="289">
        <v>5512.5</v>
      </c>
      <c r="G146" s="39"/>
      <c r="H146" s="45"/>
    </row>
    <row r="147" s="2" customFormat="1" ht="16.8" customHeight="1">
      <c r="A147" s="39"/>
      <c r="B147" s="45"/>
      <c r="C147" s="288" t="s">
        <v>21</v>
      </c>
      <c r="D147" s="288" t="s">
        <v>883</v>
      </c>
      <c r="E147" s="18" t="s">
        <v>21</v>
      </c>
      <c r="F147" s="289">
        <v>7.9000000000000004</v>
      </c>
      <c r="G147" s="39"/>
      <c r="H147" s="45"/>
    </row>
    <row r="148" s="2" customFormat="1" ht="16.8" customHeight="1">
      <c r="A148" s="39"/>
      <c r="B148" s="45"/>
      <c r="C148" s="288" t="s">
        <v>21</v>
      </c>
      <c r="D148" s="288" t="s">
        <v>884</v>
      </c>
      <c r="E148" s="18" t="s">
        <v>21</v>
      </c>
      <c r="F148" s="289">
        <v>50</v>
      </c>
      <c r="G148" s="39"/>
      <c r="H148" s="45"/>
    </row>
    <row r="149" s="2" customFormat="1" ht="16.8" customHeight="1">
      <c r="A149" s="39"/>
      <c r="B149" s="45"/>
      <c r="C149" s="288" t="s">
        <v>21</v>
      </c>
      <c r="D149" s="288" t="s">
        <v>885</v>
      </c>
      <c r="E149" s="18" t="s">
        <v>21</v>
      </c>
      <c r="F149" s="289">
        <v>86</v>
      </c>
      <c r="G149" s="39"/>
      <c r="H149" s="45"/>
    </row>
    <row r="150" s="2" customFormat="1" ht="16.8" customHeight="1">
      <c r="A150" s="39"/>
      <c r="B150" s="45"/>
      <c r="C150" s="288" t="s">
        <v>21</v>
      </c>
      <c r="D150" s="288" t="s">
        <v>886</v>
      </c>
      <c r="E150" s="18" t="s">
        <v>21</v>
      </c>
      <c r="F150" s="289">
        <v>98</v>
      </c>
      <c r="G150" s="39"/>
      <c r="H150" s="45"/>
    </row>
    <row r="151" s="2" customFormat="1" ht="16.8" customHeight="1">
      <c r="A151" s="39"/>
      <c r="B151" s="45"/>
      <c r="C151" s="288" t="s">
        <v>21</v>
      </c>
      <c r="D151" s="288" t="s">
        <v>887</v>
      </c>
      <c r="E151" s="18" t="s">
        <v>21</v>
      </c>
      <c r="F151" s="289">
        <v>125</v>
      </c>
      <c r="G151" s="39"/>
      <c r="H151" s="45"/>
    </row>
    <row r="152" s="2" customFormat="1" ht="16.8" customHeight="1">
      <c r="A152" s="39"/>
      <c r="B152" s="45"/>
      <c r="C152" s="288" t="s">
        <v>21</v>
      </c>
      <c r="D152" s="288" t="s">
        <v>888</v>
      </c>
      <c r="E152" s="18" t="s">
        <v>21</v>
      </c>
      <c r="F152" s="289">
        <v>112</v>
      </c>
      <c r="G152" s="39"/>
      <c r="H152" s="45"/>
    </row>
    <row r="153" s="2" customFormat="1" ht="16.8" customHeight="1">
      <c r="A153" s="39"/>
      <c r="B153" s="45"/>
      <c r="C153" s="288" t="s">
        <v>21</v>
      </c>
      <c r="D153" s="288" t="s">
        <v>889</v>
      </c>
      <c r="E153" s="18" t="s">
        <v>21</v>
      </c>
      <c r="F153" s="289">
        <v>12</v>
      </c>
      <c r="G153" s="39"/>
      <c r="H153" s="45"/>
    </row>
    <row r="154" s="2" customFormat="1" ht="16.8" customHeight="1">
      <c r="A154" s="39"/>
      <c r="B154" s="45"/>
      <c r="C154" s="288" t="s">
        <v>21</v>
      </c>
      <c r="D154" s="288" t="s">
        <v>890</v>
      </c>
      <c r="E154" s="18" t="s">
        <v>21</v>
      </c>
      <c r="F154" s="289">
        <v>12</v>
      </c>
      <c r="G154" s="39"/>
      <c r="H154" s="45"/>
    </row>
    <row r="155" s="2" customFormat="1" ht="16.8" customHeight="1">
      <c r="A155" s="39"/>
      <c r="B155" s="45"/>
      <c r="C155" s="288" t="s">
        <v>21</v>
      </c>
      <c r="D155" s="288" t="s">
        <v>891</v>
      </c>
      <c r="E155" s="18" t="s">
        <v>21</v>
      </c>
      <c r="F155" s="289">
        <v>12</v>
      </c>
      <c r="G155" s="39"/>
      <c r="H155" s="45"/>
    </row>
    <row r="156" s="2" customFormat="1" ht="16.8" customHeight="1">
      <c r="A156" s="39"/>
      <c r="B156" s="45"/>
      <c r="C156" s="288" t="s">
        <v>21</v>
      </c>
      <c r="D156" s="288" t="s">
        <v>892</v>
      </c>
      <c r="E156" s="18" t="s">
        <v>21</v>
      </c>
      <c r="F156" s="289">
        <v>12</v>
      </c>
      <c r="G156" s="39"/>
      <c r="H156" s="45"/>
    </row>
    <row r="157" s="2" customFormat="1" ht="16.8" customHeight="1">
      <c r="A157" s="39"/>
      <c r="B157" s="45"/>
      <c r="C157" s="288" t="s">
        <v>21</v>
      </c>
      <c r="D157" s="288" t="s">
        <v>893</v>
      </c>
      <c r="E157" s="18" t="s">
        <v>21</v>
      </c>
      <c r="F157" s="289">
        <v>12</v>
      </c>
      <c r="G157" s="39"/>
      <c r="H157" s="45"/>
    </row>
    <row r="158" s="2" customFormat="1" ht="16.8" customHeight="1">
      <c r="A158" s="39"/>
      <c r="B158" s="45"/>
      <c r="C158" s="288" t="s">
        <v>21</v>
      </c>
      <c r="D158" s="288" t="s">
        <v>894</v>
      </c>
      <c r="E158" s="18" t="s">
        <v>21</v>
      </c>
      <c r="F158" s="289">
        <v>83</v>
      </c>
      <c r="G158" s="39"/>
      <c r="H158" s="45"/>
    </row>
    <row r="159" s="2" customFormat="1" ht="16.8" customHeight="1">
      <c r="A159" s="39"/>
      <c r="B159" s="45"/>
      <c r="C159" s="288" t="s">
        <v>21</v>
      </c>
      <c r="D159" s="288" t="s">
        <v>895</v>
      </c>
      <c r="E159" s="18" t="s">
        <v>21</v>
      </c>
      <c r="F159" s="289">
        <v>12</v>
      </c>
      <c r="G159" s="39"/>
      <c r="H159" s="45"/>
    </row>
    <row r="160" s="2" customFormat="1" ht="16.8" customHeight="1">
      <c r="A160" s="39"/>
      <c r="B160" s="45"/>
      <c r="C160" s="288" t="s">
        <v>92</v>
      </c>
      <c r="D160" s="288" t="s">
        <v>144</v>
      </c>
      <c r="E160" s="18" t="s">
        <v>21</v>
      </c>
      <c r="F160" s="289">
        <v>6552.8000000000002</v>
      </c>
      <c r="G160" s="39"/>
      <c r="H160" s="45"/>
    </row>
    <row r="161" s="2" customFormat="1" ht="16.8" customHeight="1">
      <c r="A161" s="39"/>
      <c r="B161" s="45"/>
      <c r="C161" s="290" t="s">
        <v>1190</v>
      </c>
      <c r="D161" s="39"/>
      <c r="E161" s="39"/>
      <c r="F161" s="39"/>
      <c r="G161" s="39"/>
      <c r="H161" s="45"/>
    </row>
    <row r="162" s="2" customFormat="1" ht="16.8" customHeight="1">
      <c r="A162" s="39"/>
      <c r="B162" s="45"/>
      <c r="C162" s="288" t="s">
        <v>875</v>
      </c>
      <c r="D162" s="288" t="s">
        <v>876</v>
      </c>
      <c r="E162" s="18" t="s">
        <v>134</v>
      </c>
      <c r="F162" s="289">
        <v>6552.8000000000002</v>
      </c>
      <c r="G162" s="39"/>
      <c r="H162" s="45"/>
    </row>
    <row r="163" s="2" customFormat="1" ht="16.8" customHeight="1">
      <c r="A163" s="39"/>
      <c r="B163" s="45"/>
      <c r="C163" s="288" t="s">
        <v>806</v>
      </c>
      <c r="D163" s="288" t="s">
        <v>807</v>
      </c>
      <c r="E163" s="18" t="s">
        <v>134</v>
      </c>
      <c r="F163" s="289">
        <v>8191</v>
      </c>
      <c r="G163" s="39"/>
      <c r="H163" s="45"/>
    </row>
    <row r="164" s="2" customFormat="1" ht="16.8" customHeight="1">
      <c r="A164" s="39"/>
      <c r="B164" s="45"/>
      <c r="C164" s="288" t="s">
        <v>814</v>
      </c>
      <c r="D164" s="288" t="s">
        <v>815</v>
      </c>
      <c r="E164" s="18" t="s">
        <v>134</v>
      </c>
      <c r="F164" s="289">
        <v>7535.7200000000003</v>
      </c>
      <c r="G164" s="39"/>
      <c r="H164" s="45"/>
    </row>
    <row r="165" s="2" customFormat="1" ht="16.8" customHeight="1">
      <c r="A165" s="39"/>
      <c r="B165" s="45"/>
      <c r="C165" s="288" t="s">
        <v>828</v>
      </c>
      <c r="D165" s="288" t="s">
        <v>829</v>
      </c>
      <c r="E165" s="18" t="s">
        <v>134</v>
      </c>
      <c r="F165" s="289">
        <v>6913.2039999999997</v>
      </c>
      <c r="G165" s="39"/>
      <c r="H165" s="45"/>
    </row>
    <row r="166" s="2" customFormat="1" ht="16.8" customHeight="1">
      <c r="A166" s="39"/>
      <c r="B166" s="45"/>
      <c r="C166" s="288" t="s">
        <v>862</v>
      </c>
      <c r="D166" s="288" t="s">
        <v>863</v>
      </c>
      <c r="E166" s="18" t="s">
        <v>134</v>
      </c>
      <c r="F166" s="289">
        <v>6913.2039999999997</v>
      </c>
      <c r="G166" s="39"/>
      <c r="H166" s="45"/>
    </row>
    <row r="167" s="2" customFormat="1" ht="16.8" customHeight="1">
      <c r="A167" s="39"/>
      <c r="B167" s="45"/>
      <c r="C167" s="288" t="s">
        <v>868</v>
      </c>
      <c r="D167" s="288" t="s">
        <v>869</v>
      </c>
      <c r="E167" s="18" t="s">
        <v>134</v>
      </c>
      <c r="F167" s="289">
        <v>6847.6760000000004</v>
      </c>
      <c r="G167" s="39"/>
      <c r="H167" s="45"/>
    </row>
    <row r="168" s="2" customFormat="1" ht="16.8" customHeight="1">
      <c r="A168" s="39"/>
      <c r="B168" s="45"/>
      <c r="C168" s="284" t="s">
        <v>1225</v>
      </c>
      <c r="D168" s="285" t="s">
        <v>21</v>
      </c>
      <c r="E168" s="286" t="s">
        <v>21</v>
      </c>
      <c r="F168" s="287">
        <v>2643</v>
      </c>
      <c r="G168" s="39"/>
      <c r="H168" s="45"/>
    </row>
    <row r="169" s="2" customFormat="1" ht="16.8" customHeight="1">
      <c r="A169" s="39"/>
      <c r="B169" s="45"/>
      <c r="C169" s="284" t="s">
        <v>491</v>
      </c>
      <c r="D169" s="285" t="s">
        <v>21</v>
      </c>
      <c r="E169" s="286" t="s">
        <v>21</v>
      </c>
      <c r="F169" s="287">
        <v>59.75</v>
      </c>
      <c r="G169" s="39"/>
      <c r="H169" s="45"/>
    </row>
    <row r="170" s="2" customFormat="1" ht="16.8" customHeight="1">
      <c r="A170" s="39"/>
      <c r="B170" s="45"/>
      <c r="C170" s="288" t="s">
        <v>491</v>
      </c>
      <c r="D170" s="288" t="s">
        <v>492</v>
      </c>
      <c r="E170" s="18" t="s">
        <v>21</v>
      </c>
      <c r="F170" s="289">
        <v>59.75</v>
      </c>
      <c r="G170" s="39"/>
      <c r="H170" s="45"/>
    </row>
    <row r="171" s="2" customFormat="1" ht="7.44" customHeight="1">
      <c r="A171" s="39"/>
      <c r="B171" s="158"/>
      <c r="C171" s="159"/>
      <c r="D171" s="159"/>
      <c r="E171" s="159"/>
      <c r="F171" s="159"/>
      <c r="G171" s="159"/>
      <c r="H171" s="45"/>
    </row>
    <row r="172" s="2" customFormat="1">
      <c r="A172" s="39"/>
      <c r="B172" s="39"/>
      <c r="C172" s="39"/>
      <c r="D172" s="39"/>
      <c r="E172" s="39"/>
      <c r="F172" s="39"/>
      <c r="G172" s="39"/>
      <c r="H172" s="39"/>
    </row>
  </sheetData>
  <sheetProtection sheet="1" formatColumns="0" formatRows="0" objects="1" scenarios="1" spinCount="100000" saltValue="93kdumgxEhnp2bxXPcEd/490Fs6T4ZY0zA2DIdYRwWrzbyNxxC5v2yxWXVKrQ37RoGRz2XLD2PJl24JxZ4IIjA==" hashValue="FnG0xvp2jp77WrKb6ePkhhx55foUf8EuaUim3V+Jq1Sj04Gs/Rlx9hrDfMUFh3u8ejrav0oJnGaBIntYFql1W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1" customWidth="1"/>
    <col min="2" max="2" width="1.667969" style="291" customWidth="1"/>
    <col min="3" max="4" width="5" style="291" customWidth="1"/>
    <col min="5" max="5" width="11.66016" style="291" customWidth="1"/>
    <col min="6" max="6" width="9.160156" style="291" customWidth="1"/>
    <col min="7" max="7" width="5" style="291" customWidth="1"/>
    <col min="8" max="8" width="77.83203" style="291" customWidth="1"/>
    <col min="9" max="10" width="20" style="291" customWidth="1"/>
    <col min="11" max="11" width="1.667969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6" customFormat="1" ht="45" customHeight="1">
      <c r="B3" s="295"/>
      <c r="C3" s="296" t="s">
        <v>1226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1227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1228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1229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1230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1231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1232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1233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1234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1235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1236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80</v>
      </c>
      <c r="F18" s="302" t="s">
        <v>1237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1238</v>
      </c>
      <c r="F19" s="302" t="s">
        <v>1239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1240</v>
      </c>
      <c r="F20" s="302" t="s">
        <v>1241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84</v>
      </c>
      <c r="F21" s="302" t="s">
        <v>85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1242</v>
      </c>
      <c r="F22" s="302" t="s">
        <v>1243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1244</v>
      </c>
      <c r="F23" s="302" t="s">
        <v>1245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1246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1247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1248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1249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1250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1251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1252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1253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1254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115</v>
      </c>
      <c r="F36" s="302"/>
      <c r="G36" s="302" t="s">
        <v>1255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1256</v>
      </c>
      <c r="F37" s="302"/>
      <c r="G37" s="302" t="s">
        <v>1257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54</v>
      </c>
      <c r="F38" s="302"/>
      <c r="G38" s="302" t="s">
        <v>1258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55</v>
      </c>
      <c r="F39" s="302"/>
      <c r="G39" s="302" t="s">
        <v>1259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116</v>
      </c>
      <c r="F40" s="302"/>
      <c r="G40" s="302" t="s">
        <v>1260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117</v>
      </c>
      <c r="F41" s="302"/>
      <c r="G41" s="302" t="s">
        <v>1261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1262</v>
      </c>
      <c r="F42" s="302"/>
      <c r="G42" s="302" t="s">
        <v>1263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1264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1265</v>
      </c>
      <c r="F44" s="302"/>
      <c r="G44" s="302" t="s">
        <v>1266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119</v>
      </c>
      <c r="F45" s="302"/>
      <c r="G45" s="302" t="s">
        <v>1267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1268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1269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1270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1271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1272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1273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1274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1275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1276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1277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1278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1279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1280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1281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1282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1283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1284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1285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1286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1287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1288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1289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1290</v>
      </c>
      <c r="D76" s="320"/>
      <c r="E76" s="320"/>
      <c r="F76" s="320" t="s">
        <v>1291</v>
      </c>
      <c r="G76" s="321"/>
      <c r="H76" s="320" t="s">
        <v>55</v>
      </c>
      <c r="I76" s="320" t="s">
        <v>58</v>
      </c>
      <c r="J76" s="320" t="s">
        <v>1292</v>
      </c>
      <c r="K76" s="319"/>
    </row>
    <row r="77" s="1" customFormat="1" ht="17.25" customHeight="1">
      <c r="B77" s="317"/>
      <c r="C77" s="322" t="s">
        <v>1293</v>
      </c>
      <c r="D77" s="322"/>
      <c r="E77" s="322"/>
      <c r="F77" s="323" t="s">
        <v>1294</v>
      </c>
      <c r="G77" s="324"/>
      <c r="H77" s="322"/>
      <c r="I77" s="322"/>
      <c r="J77" s="322" t="s">
        <v>1295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54</v>
      </c>
      <c r="D79" s="327"/>
      <c r="E79" s="327"/>
      <c r="F79" s="328" t="s">
        <v>1296</v>
      </c>
      <c r="G79" s="329"/>
      <c r="H79" s="305" t="s">
        <v>1297</v>
      </c>
      <c r="I79" s="305" t="s">
        <v>1298</v>
      </c>
      <c r="J79" s="305">
        <v>20</v>
      </c>
      <c r="K79" s="319"/>
    </row>
    <row r="80" s="1" customFormat="1" ht="15" customHeight="1">
      <c r="B80" s="317"/>
      <c r="C80" s="305" t="s">
        <v>1299</v>
      </c>
      <c r="D80" s="305"/>
      <c r="E80" s="305"/>
      <c r="F80" s="328" t="s">
        <v>1296</v>
      </c>
      <c r="G80" s="329"/>
      <c r="H80" s="305" t="s">
        <v>1300</v>
      </c>
      <c r="I80" s="305" t="s">
        <v>1298</v>
      </c>
      <c r="J80" s="305">
        <v>120</v>
      </c>
      <c r="K80" s="319"/>
    </row>
    <row r="81" s="1" customFormat="1" ht="15" customHeight="1">
      <c r="B81" s="330"/>
      <c r="C81" s="305" t="s">
        <v>1301</v>
      </c>
      <c r="D81" s="305"/>
      <c r="E81" s="305"/>
      <c r="F81" s="328" t="s">
        <v>1302</v>
      </c>
      <c r="G81" s="329"/>
      <c r="H81" s="305" t="s">
        <v>1303</v>
      </c>
      <c r="I81" s="305" t="s">
        <v>1298</v>
      </c>
      <c r="J81" s="305">
        <v>50</v>
      </c>
      <c r="K81" s="319"/>
    </row>
    <row r="82" s="1" customFormat="1" ht="15" customHeight="1">
      <c r="B82" s="330"/>
      <c r="C82" s="305" t="s">
        <v>1304</v>
      </c>
      <c r="D82" s="305"/>
      <c r="E82" s="305"/>
      <c r="F82" s="328" t="s">
        <v>1296</v>
      </c>
      <c r="G82" s="329"/>
      <c r="H82" s="305" t="s">
        <v>1305</v>
      </c>
      <c r="I82" s="305" t="s">
        <v>1306</v>
      </c>
      <c r="J82" s="305"/>
      <c r="K82" s="319"/>
    </row>
    <row r="83" s="1" customFormat="1" ht="15" customHeight="1">
      <c r="B83" s="330"/>
      <c r="C83" s="331" t="s">
        <v>1307</v>
      </c>
      <c r="D83" s="331"/>
      <c r="E83" s="331"/>
      <c r="F83" s="332" t="s">
        <v>1302</v>
      </c>
      <c r="G83" s="331"/>
      <c r="H83" s="331" t="s">
        <v>1308</v>
      </c>
      <c r="I83" s="331" t="s">
        <v>1298</v>
      </c>
      <c r="J83" s="331">
        <v>15</v>
      </c>
      <c r="K83" s="319"/>
    </row>
    <row r="84" s="1" customFormat="1" ht="15" customHeight="1">
      <c r="B84" s="330"/>
      <c r="C84" s="331" t="s">
        <v>1309</v>
      </c>
      <c r="D84" s="331"/>
      <c r="E84" s="331"/>
      <c r="F84" s="332" t="s">
        <v>1302</v>
      </c>
      <c r="G84" s="331"/>
      <c r="H84" s="331" t="s">
        <v>1310</v>
      </c>
      <c r="I84" s="331" t="s">
        <v>1298</v>
      </c>
      <c r="J84" s="331">
        <v>15</v>
      </c>
      <c r="K84" s="319"/>
    </row>
    <row r="85" s="1" customFormat="1" ht="15" customHeight="1">
      <c r="B85" s="330"/>
      <c r="C85" s="331" t="s">
        <v>1311</v>
      </c>
      <c r="D85" s="331"/>
      <c r="E85" s="331"/>
      <c r="F85" s="332" t="s">
        <v>1302</v>
      </c>
      <c r="G85" s="331"/>
      <c r="H85" s="331" t="s">
        <v>1312</v>
      </c>
      <c r="I85" s="331" t="s">
        <v>1298</v>
      </c>
      <c r="J85" s="331">
        <v>20</v>
      </c>
      <c r="K85" s="319"/>
    </row>
    <row r="86" s="1" customFormat="1" ht="15" customHeight="1">
      <c r="B86" s="330"/>
      <c r="C86" s="331" t="s">
        <v>1313</v>
      </c>
      <c r="D86" s="331"/>
      <c r="E86" s="331"/>
      <c r="F86" s="332" t="s">
        <v>1302</v>
      </c>
      <c r="G86" s="331"/>
      <c r="H86" s="331" t="s">
        <v>1314</v>
      </c>
      <c r="I86" s="331" t="s">
        <v>1298</v>
      </c>
      <c r="J86" s="331">
        <v>20</v>
      </c>
      <c r="K86" s="319"/>
    </row>
    <row r="87" s="1" customFormat="1" ht="15" customHeight="1">
      <c r="B87" s="330"/>
      <c r="C87" s="305" t="s">
        <v>1315</v>
      </c>
      <c r="D87" s="305"/>
      <c r="E87" s="305"/>
      <c r="F87" s="328" t="s">
        <v>1302</v>
      </c>
      <c r="G87" s="329"/>
      <c r="H87" s="305" t="s">
        <v>1316</v>
      </c>
      <c r="I87" s="305" t="s">
        <v>1298</v>
      </c>
      <c r="J87" s="305">
        <v>50</v>
      </c>
      <c r="K87" s="319"/>
    </row>
    <row r="88" s="1" customFormat="1" ht="15" customHeight="1">
      <c r="B88" s="330"/>
      <c r="C88" s="305" t="s">
        <v>1317</v>
      </c>
      <c r="D88" s="305"/>
      <c r="E88" s="305"/>
      <c r="F88" s="328" t="s">
        <v>1302</v>
      </c>
      <c r="G88" s="329"/>
      <c r="H88" s="305" t="s">
        <v>1318</v>
      </c>
      <c r="I88" s="305" t="s">
        <v>1298</v>
      </c>
      <c r="J88" s="305">
        <v>20</v>
      </c>
      <c r="K88" s="319"/>
    </row>
    <row r="89" s="1" customFormat="1" ht="15" customHeight="1">
      <c r="B89" s="330"/>
      <c r="C89" s="305" t="s">
        <v>1319</v>
      </c>
      <c r="D89" s="305"/>
      <c r="E89" s="305"/>
      <c r="F89" s="328" t="s">
        <v>1302</v>
      </c>
      <c r="G89" s="329"/>
      <c r="H89" s="305" t="s">
        <v>1320</v>
      </c>
      <c r="I89" s="305" t="s">
        <v>1298</v>
      </c>
      <c r="J89" s="305">
        <v>20</v>
      </c>
      <c r="K89" s="319"/>
    </row>
    <row r="90" s="1" customFormat="1" ht="15" customHeight="1">
      <c r="B90" s="330"/>
      <c r="C90" s="305" t="s">
        <v>1321</v>
      </c>
      <c r="D90" s="305"/>
      <c r="E90" s="305"/>
      <c r="F90" s="328" t="s">
        <v>1302</v>
      </c>
      <c r="G90" s="329"/>
      <c r="H90" s="305" t="s">
        <v>1322</v>
      </c>
      <c r="I90" s="305" t="s">
        <v>1298</v>
      </c>
      <c r="J90" s="305">
        <v>50</v>
      </c>
      <c r="K90" s="319"/>
    </row>
    <row r="91" s="1" customFormat="1" ht="15" customHeight="1">
      <c r="B91" s="330"/>
      <c r="C91" s="305" t="s">
        <v>1323</v>
      </c>
      <c r="D91" s="305"/>
      <c r="E91" s="305"/>
      <c r="F91" s="328" t="s">
        <v>1302</v>
      </c>
      <c r="G91" s="329"/>
      <c r="H91" s="305" t="s">
        <v>1323</v>
      </c>
      <c r="I91" s="305" t="s">
        <v>1298</v>
      </c>
      <c r="J91" s="305">
        <v>50</v>
      </c>
      <c r="K91" s="319"/>
    </row>
    <row r="92" s="1" customFormat="1" ht="15" customHeight="1">
      <c r="B92" s="330"/>
      <c r="C92" s="305" t="s">
        <v>1324</v>
      </c>
      <c r="D92" s="305"/>
      <c r="E92" s="305"/>
      <c r="F92" s="328" t="s">
        <v>1302</v>
      </c>
      <c r="G92" s="329"/>
      <c r="H92" s="305" t="s">
        <v>1325</v>
      </c>
      <c r="I92" s="305" t="s">
        <v>1298</v>
      </c>
      <c r="J92" s="305">
        <v>255</v>
      </c>
      <c r="K92" s="319"/>
    </row>
    <row r="93" s="1" customFormat="1" ht="15" customHeight="1">
      <c r="B93" s="330"/>
      <c r="C93" s="305" t="s">
        <v>1326</v>
      </c>
      <c r="D93" s="305"/>
      <c r="E93" s="305"/>
      <c r="F93" s="328" t="s">
        <v>1296</v>
      </c>
      <c r="G93" s="329"/>
      <c r="H93" s="305" t="s">
        <v>1327</v>
      </c>
      <c r="I93" s="305" t="s">
        <v>1328</v>
      </c>
      <c r="J93" s="305"/>
      <c r="K93" s="319"/>
    </row>
    <row r="94" s="1" customFormat="1" ht="15" customHeight="1">
      <c r="B94" s="330"/>
      <c r="C94" s="305" t="s">
        <v>1329</v>
      </c>
      <c r="D94" s="305"/>
      <c r="E94" s="305"/>
      <c r="F94" s="328" t="s">
        <v>1296</v>
      </c>
      <c r="G94" s="329"/>
      <c r="H94" s="305" t="s">
        <v>1330</v>
      </c>
      <c r="I94" s="305" t="s">
        <v>1331</v>
      </c>
      <c r="J94" s="305"/>
      <c r="K94" s="319"/>
    </row>
    <row r="95" s="1" customFormat="1" ht="15" customHeight="1">
      <c r="B95" s="330"/>
      <c r="C95" s="305" t="s">
        <v>1332</v>
      </c>
      <c r="D95" s="305"/>
      <c r="E95" s="305"/>
      <c r="F95" s="328" t="s">
        <v>1296</v>
      </c>
      <c r="G95" s="329"/>
      <c r="H95" s="305" t="s">
        <v>1332</v>
      </c>
      <c r="I95" s="305" t="s">
        <v>1331</v>
      </c>
      <c r="J95" s="305"/>
      <c r="K95" s="319"/>
    </row>
    <row r="96" s="1" customFormat="1" ht="15" customHeight="1">
      <c r="B96" s="330"/>
      <c r="C96" s="305" t="s">
        <v>39</v>
      </c>
      <c r="D96" s="305"/>
      <c r="E96" s="305"/>
      <c r="F96" s="328" t="s">
        <v>1296</v>
      </c>
      <c r="G96" s="329"/>
      <c r="H96" s="305" t="s">
        <v>1333</v>
      </c>
      <c r="I96" s="305" t="s">
        <v>1331</v>
      </c>
      <c r="J96" s="305"/>
      <c r="K96" s="319"/>
    </row>
    <row r="97" s="1" customFormat="1" ht="15" customHeight="1">
      <c r="B97" s="330"/>
      <c r="C97" s="305" t="s">
        <v>49</v>
      </c>
      <c r="D97" s="305"/>
      <c r="E97" s="305"/>
      <c r="F97" s="328" t="s">
        <v>1296</v>
      </c>
      <c r="G97" s="329"/>
      <c r="H97" s="305" t="s">
        <v>1334</v>
      </c>
      <c r="I97" s="305" t="s">
        <v>1331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1335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1290</v>
      </c>
      <c r="D103" s="320"/>
      <c r="E103" s="320"/>
      <c r="F103" s="320" t="s">
        <v>1291</v>
      </c>
      <c r="G103" s="321"/>
      <c r="H103" s="320" t="s">
        <v>55</v>
      </c>
      <c r="I103" s="320" t="s">
        <v>58</v>
      </c>
      <c r="J103" s="320" t="s">
        <v>1292</v>
      </c>
      <c r="K103" s="319"/>
    </row>
    <row r="104" s="1" customFormat="1" ht="17.25" customHeight="1">
      <c r="B104" s="317"/>
      <c r="C104" s="322" t="s">
        <v>1293</v>
      </c>
      <c r="D104" s="322"/>
      <c r="E104" s="322"/>
      <c r="F104" s="323" t="s">
        <v>1294</v>
      </c>
      <c r="G104" s="324"/>
      <c r="H104" s="322"/>
      <c r="I104" s="322"/>
      <c r="J104" s="322" t="s">
        <v>1295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54</v>
      </c>
      <c r="D106" s="327"/>
      <c r="E106" s="327"/>
      <c r="F106" s="328" t="s">
        <v>1296</v>
      </c>
      <c r="G106" s="305"/>
      <c r="H106" s="305" t="s">
        <v>1336</v>
      </c>
      <c r="I106" s="305" t="s">
        <v>1298</v>
      </c>
      <c r="J106" s="305">
        <v>20</v>
      </c>
      <c r="K106" s="319"/>
    </row>
    <row r="107" s="1" customFormat="1" ht="15" customHeight="1">
      <c r="B107" s="317"/>
      <c r="C107" s="305" t="s">
        <v>1299</v>
      </c>
      <c r="D107" s="305"/>
      <c r="E107" s="305"/>
      <c r="F107" s="328" t="s">
        <v>1296</v>
      </c>
      <c r="G107" s="305"/>
      <c r="H107" s="305" t="s">
        <v>1336</v>
      </c>
      <c r="I107" s="305" t="s">
        <v>1298</v>
      </c>
      <c r="J107" s="305">
        <v>120</v>
      </c>
      <c r="K107" s="319"/>
    </row>
    <row r="108" s="1" customFormat="1" ht="15" customHeight="1">
      <c r="B108" s="330"/>
      <c r="C108" s="305" t="s">
        <v>1301</v>
      </c>
      <c r="D108" s="305"/>
      <c r="E108" s="305"/>
      <c r="F108" s="328" t="s">
        <v>1302</v>
      </c>
      <c r="G108" s="305"/>
      <c r="H108" s="305" t="s">
        <v>1336</v>
      </c>
      <c r="I108" s="305" t="s">
        <v>1298</v>
      </c>
      <c r="J108" s="305">
        <v>50</v>
      </c>
      <c r="K108" s="319"/>
    </row>
    <row r="109" s="1" customFormat="1" ht="15" customHeight="1">
      <c r="B109" s="330"/>
      <c r="C109" s="305" t="s">
        <v>1304</v>
      </c>
      <c r="D109" s="305"/>
      <c r="E109" s="305"/>
      <c r="F109" s="328" t="s">
        <v>1296</v>
      </c>
      <c r="G109" s="305"/>
      <c r="H109" s="305" t="s">
        <v>1336</v>
      </c>
      <c r="I109" s="305" t="s">
        <v>1306</v>
      </c>
      <c r="J109" s="305"/>
      <c r="K109" s="319"/>
    </row>
    <row r="110" s="1" customFormat="1" ht="15" customHeight="1">
      <c r="B110" s="330"/>
      <c r="C110" s="305" t="s">
        <v>1315</v>
      </c>
      <c r="D110" s="305"/>
      <c r="E110" s="305"/>
      <c r="F110" s="328" t="s">
        <v>1302</v>
      </c>
      <c r="G110" s="305"/>
      <c r="H110" s="305" t="s">
        <v>1336</v>
      </c>
      <c r="I110" s="305" t="s">
        <v>1298</v>
      </c>
      <c r="J110" s="305">
        <v>50</v>
      </c>
      <c r="K110" s="319"/>
    </row>
    <row r="111" s="1" customFormat="1" ht="15" customHeight="1">
      <c r="B111" s="330"/>
      <c r="C111" s="305" t="s">
        <v>1323</v>
      </c>
      <c r="D111" s="305"/>
      <c r="E111" s="305"/>
      <c r="F111" s="328" t="s">
        <v>1302</v>
      </c>
      <c r="G111" s="305"/>
      <c r="H111" s="305" t="s">
        <v>1336</v>
      </c>
      <c r="I111" s="305" t="s">
        <v>1298</v>
      </c>
      <c r="J111" s="305">
        <v>50</v>
      </c>
      <c r="K111" s="319"/>
    </row>
    <row r="112" s="1" customFormat="1" ht="15" customHeight="1">
      <c r="B112" s="330"/>
      <c r="C112" s="305" t="s">
        <v>1321</v>
      </c>
      <c r="D112" s="305"/>
      <c r="E112" s="305"/>
      <c r="F112" s="328" t="s">
        <v>1302</v>
      </c>
      <c r="G112" s="305"/>
      <c r="H112" s="305" t="s">
        <v>1336</v>
      </c>
      <c r="I112" s="305" t="s">
        <v>1298</v>
      </c>
      <c r="J112" s="305">
        <v>50</v>
      </c>
      <c r="K112" s="319"/>
    </row>
    <row r="113" s="1" customFormat="1" ht="15" customHeight="1">
      <c r="B113" s="330"/>
      <c r="C113" s="305" t="s">
        <v>54</v>
      </c>
      <c r="D113" s="305"/>
      <c r="E113" s="305"/>
      <c r="F113" s="328" t="s">
        <v>1296</v>
      </c>
      <c r="G113" s="305"/>
      <c r="H113" s="305" t="s">
        <v>1337</v>
      </c>
      <c r="I113" s="305" t="s">
        <v>1298</v>
      </c>
      <c r="J113" s="305">
        <v>20</v>
      </c>
      <c r="K113" s="319"/>
    </row>
    <row r="114" s="1" customFormat="1" ht="15" customHeight="1">
      <c r="B114" s="330"/>
      <c r="C114" s="305" t="s">
        <v>1338</v>
      </c>
      <c r="D114" s="305"/>
      <c r="E114" s="305"/>
      <c r="F114" s="328" t="s">
        <v>1296</v>
      </c>
      <c r="G114" s="305"/>
      <c r="H114" s="305" t="s">
        <v>1339</v>
      </c>
      <c r="I114" s="305" t="s">
        <v>1298</v>
      </c>
      <c r="J114" s="305">
        <v>120</v>
      </c>
      <c r="K114" s="319"/>
    </row>
    <row r="115" s="1" customFormat="1" ht="15" customHeight="1">
      <c r="B115" s="330"/>
      <c r="C115" s="305" t="s">
        <v>39</v>
      </c>
      <c r="D115" s="305"/>
      <c r="E115" s="305"/>
      <c r="F115" s="328" t="s">
        <v>1296</v>
      </c>
      <c r="G115" s="305"/>
      <c r="H115" s="305" t="s">
        <v>1340</v>
      </c>
      <c r="I115" s="305" t="s">
        <v>1331</v>
      </c>
      <c r="J115" s="305"/>
      <c r="K115" s="319"/>
    </row>
    <row r="116" s="1" customFormat="1" ht="15" customHeight="1">
      <c r="B116" s="330"/>
      <c r="C116" s="305" t="s">
        <v>49</v>
      </c>
      <c r="D116" s="305"/>
      <c r="E116" s="305"/>
      <c r="F116" s="328" t="s">
        <v>1296</v>
      </c>
      <c r="G116" s="305"/>
      <c r="H116" s="305" t="s">
        <v>1341</v>
      </c>
      <c r="I116" s="305" t="s">
        <v>1331</v>
      </c>
      <c r="J116" s="305"/>
      <c r="K116" s="319"/>
    </row>
    <row r="117" s="1" customFormat="1" ht="15" customHeight="1">
      <c r="B117" s="330"/>
      <c r="C117" s="305" t="s">
        <v>58</v>
      </c>
      <c r="D117" s="305"/>
      <c r="E117" s="305"/>
      <c r="F117" s="328" t="s">
        <v>1296</v>
      </c>
      <c r="G117" s="305"/>
      <c r="H117" s="305" t="s">
        <v>1342</v>
      </c>
      <c r="I117" s="305" t="s">
        <v>1343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1344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1290</v>
      </c>
      <c r="D123" s="320"/>
      <c r="E123" s="320"/>
      <c r="F123" s="320" t="s">
        <v>1291</v>
      </c>
      <c r="G123" s="321"/>
      <c r="H123" s="320" t="s">
        <v>55</v>
      </c>
      <c r="I123" s="320" t="s">
        <v>58</v>
      </c>
      <c r="J123" s="320" t="s">
        <v>1292</v>
      </c>
      <c r="K123" s="349"/>
    </row>
    <row r="124" s="1" customFormat="1" ht="17.25" customHeight="1">
      <c r="B124" s="348"/>
      <c r="C124" s="322" t="s">
        <v>1293</v>
      </c>
      <c r="D124" s="322"/>
      <c r="E124" s="322"/>
      <c r="F124" s="323" t="s">
        <v>1294</v>
      </c>
      <c r="G124" s="324"/>
      <c r="H124" s="322"/>
      <c r="I124" s="322"/>
      <c r="J124" s="322" t="s">
        <v>1295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1299</v>
      </c>
      <c r="D126" s="327"/>
      <c r="E126" s="327"/>
      <c r="F126" s="328" t="s">
        <v>1296</v>
      </c>
      <c r="G126" s="305"/>
      <c r="H126" s="305" t="s">
        <v>1336</v>
      </c>
      <c r="I126" s="305" t="s">
        <v>1298</v>
      </c>
      <c r="J126" s="305">
        <v>120</v>
      </c>
      <c r="K126" s="353"/>
    </row>
    <row r="127" s="1" customFormat="1" ht="15" customHeight="1">
      <c r="B127" s="350"/>
      <c r="C127" s="305" t="s">
        <v>1345</v>
      </c>
      <c r="D127" s="305"/>
      <c r="E127" s="305"/>
      <c r="F127" s="328" t="s">
        <v>1296</v>
      </c>
      <c r="G127" s="305"/>
      <c r="H127" s="305" t="s">
        <v>1346</v>
      </c>
      <c r="I127" s="305" t="s">
        <v>1298</v>
      </c>
      <c r="J127" s="305" t="s">
        <v>1347</v>
      </c>
      <c r="K127" s="353"/>
    </row>
    <row r="128" s="1" customFormat="1" ht="15" customHeight="1">
      <c r="B128" s="350"/>
      <c r="C128" s="305" t="s">
        <v>1244</v>
      </c>
      <c r="D128" s="305"/>
      <c r="E128" s="305"/>
      <c r="F128" s="328" t="s">
        <v>1296</v>
      </c>
      <c r="G128" s="305"/>
      <c r="H128" s="305" t="s">
        <v>1348</v>
      </c>
      <c r="I128" s="305" t="s">
        <v>1298</v>
      </c>
      <c r="J128" s="305" t="s">
        <v>1347</v>
      </c>
      <c r="K128" s="353"/>
    </row>
    <row r="129" s="1" customFormat="1" ht="15" customHeight="1">
      <c r="B129" s="350"/>
      <c r="C129" s="305" t="s">
        <v>1307</v>
      </c>
      <c r="D129" s="305"/>
      <c r="E129" s="305"/>
      <c r="F129" s="328" t="s">
        <v>1302</v>
      </c>
      <c r="G129" s="305"/>
      <c r="H129" s="305" t="s">
        <v>1308</v>
      </c>
      <c r="I129" s="305" t="s">
        <v>1298</v>
      </c>
      <c r="J129" s="305">
        <v>15</v>
      </c>
      <c r="K129" s="353"/>
    </row>
    <row r="130" s="1" customFormat="1" ht="15" customHeight="1">
      <c r="B130" s="350"/>
      <c r="C130" s="331" t="s">
        <v>1309</v>
      </c>
      <c r="D130" s="331"/>
      <c r="E130" s="331"/>
      <c r="F130" s="332" t="s">
        <v>1302</v>
      </c>
      <c r="G130" s="331"/>
      <c r="H130" s="331" t="s">
        <v>1310</v>
      </c>
      <c r="I130" s="331" t="s">
        <v>1298</v>
      </c>
      <c r="J130" s="331">
        <v>15</v>
      </c>
      <c r="K130" s="353"/>
    </row>
    <row r="131" s="1" customFormat="1" ht="15" customHeight="1">
      <c r="B131" s="350"/>
      <c r="C131" s="331" t="s">
        <v>1311</v>
      </c>
      <c r="D131" s="331"/>
      <c r="E131" s="331"/>
      <c r="F131" s="332" t="s">
        <v>1302</v>
      </c>
      <c r="G131" s="331"/>
      <c r="H131" s="331" t="s">
        <v>1312</v>
      </c>
      <c r="I131" s="331" t="s">
        <v>1298</v>
      </c>
      <c r="J131" s="331">
        <v>20</v>
      </c>
      <c r="K131" s="353"/>
    </row>
    <row r="132" s="1" customFormat="1" ht="15" customHeight="1">
      <c r="B132" s="350"/>
      <c r="C132" s="331" t="s">
        <v>1313</v>
      </c>
      <c r="D132" s="331"/>
      <c r="E132" s="331"/>
      <c r="F132" s="332" t="s">
        <v>1302</v>
      </c>
      <c r="G132" s="331"/>
      <c r="H132" s="331" t="s">
        <v>1314</v>
      </c>
      <c r="I132" s="331" t="s">
        <v>1298</v>
      </c>
      <c r="J132" s="331">
        <v>20</v>
      </c>
      <c r="K132" s="353"/>
    </row>
    <row r="133" s="1" customFormat="1" ht="15" customHeight="1">
      <c r="B133" s="350"/>
      <c r="C133" s="305" t="s">
        <v>1301</v>
      </c>
      <c r="D133" s="305"/>
      <c r="E133" s="305"/>
      <c r="F133" s="328" t="s">
        <v>1302</v>
      </c>
      <c r="G133" s="305"/>
      <c r="H133" s="305" t="s">
        <v>1336</v>
      </c>
      <c r="I133" s="305" t="s">
        <v>1298</v>
      </c>
      <c r="J133" s="305">
        <v>50</v>
      </c>
      <c r="K133" s="353"/>
    </row>
    <row r="134" s="1" customFormat="1" ht="15" customHeight="1">
      <c r="B134" s="350"/>
      <c r="C134" s="305" t="s">
        <v>1315</v>
      </c>
      <c r="D134" s="305"/>
      <c r="E134" s="305"/>
      <c r="F134" s="328" t="s">
        <v>1302</v>
      </c>
      <c r="G134" s="305"/>
      <c r="H134" s="305" t="s">
        <v>1336</v>
      </c>
      <c r="I134" s="305" t="s">
        <v>1298</v>
      </c>
      <c r="J134" s="305">
        <v>50</v>
      </c>
      <c r="K134" s="353"/>
    </row>
    <row r="135" s="1" customFormat="1" ht="15" customHeight="1">
      <c r="B135" s="350"/>
      <c r="C135" s="305" t="s">
        <v>1321</v>
      </c>
      <c r="D135" s="305"/>
      <c r="E135" s="305"/>
      <c r="F135" s="328" t="s">
        <v>1302</v>
      </c>
      <c r="G135" s="305"/>
      <c r="H135" s="305" t="s">
        <v>1336</v>
      </c>
      <c r="I135" s="305" t="s">
        <v>1298</v>
      </c>
      <c r="J135" s="305">
        <v>50</v>
      </c>
      <c r="K135" s="353"/>
    </row>
    <row r="136" s="1" customFormat="1" ht="15" customHeight="1">
      <c r="B136" s="350"/>
      <c r="C136" s="305" t="s">
        <v>1323</v>
      </c>
      <c r="D136" s="305"/>
      <c r="E136" s="305"/>
      <c r="F136" s="328" t="s">
        <v>1302</v>
      </c>
      <c r="G136" s="305"/>
      <c r="H136" s="305" t="s">
        <v>1336</v>
      </c>
      <c r="I136" s="305" t="s">
        <v>1298</v>
      </c>
      <c r="J136" s="305">
        <v>50</v>
      </c>
      <c r="K136" s="353"/>
    </row>
    <row r="137" s="1" customFormat="1" ht="15" customHeight="1">
      <c r="B137" s="350"/>
      <c r="C137" s="305" t="s">
        <v>1324</v>
      </c>
      <c r="D137" s="305"/>
      <c r="E137" s="305"/>
      <c r="F137" s="328" t="s">
        <v>1302</v>
      </c>
      <c r="G137" s="305"/>
      <c r="H137" s="305" t="s">
        <v>1349</v>
      </c>
      <c r="I137" s="305" t="s">
        <v>1298</v>
      </c>
      <c r="J137" s="305">
        <v>255</v>
      </c>
      <c r="K137" s="353"/>
    </row>
    <row r="138" s="1" customFormat="1" ht="15" customHeight="1">
      <c r="B138" s="350"/>
      <c r="C138" s="305" t="s">
        <v>1326</v>
      </c>
      <c r="D138" s="305"/>
      <c r="E138" s="305"/>
      <c r="F138" s="328" t="s">
        <v>1296</v>
      </c>
      <c r="G138" s="305"/>
      <c r="H138" s="305" t="s">
        <v>1350</v>
      </c>
      <c r="I138" s="305" t="s">
        <v>1328</v>
      </c>
      <c r="J138" s="305"/>
      <c r="K138" s="353"/>
    </row>
    <row r="139" s="1" customFormat="1" ht="15" customHeight="1">
      <c r="B139" s="350"/>
      <c r="C139" s="305" t="s">
        <v>1329</v>
      </c>
      <c r="D139" s="305"/>
      <c r="E139" s="305"/>
      <c r="F139" s="328" t="s">
        <v>1296</v>
      </c>
      <c r="G139" s="305"/>
      <c r="H139" s="305" t="s">
        <v>1351</v>
      </c>
      <c r="I139" s="305" t="s">
        <v>1331</v>
      </c>
      <c r="J139" s="305"/>
      <c r="K139" s="353"/>
    </row>
    <row r="140" s="1" customFormat="1" ht="15" customHeight="1">
      <c r="B140" s="350"/>
      <c r="C140" s="305" t="s">
        <v>1332</v>
      </c>
      <c r="D140" s="305"/>
      <c r="E140" s="305"/>
      <c r="F140" s="328" t="s">
        <v>1296</v>
      </c>
      <c r="G140" s="305"/>
      <c r="H140" s="305" t="s">
        <v>1332</v>
      </c>
      <c r="I140" s="305" t="s">
        <v>1331</v>
      </c>
      <c r="J140" s="305"/>
      <c r="K140" s="353"/>
    </row>
    <row r="141" s="1" customFormat="1" ht="15" customHeight="1">
      <c r="B141" s="350"/>
      <c r="C141" s="305" t="s">
        <v>39</v>
      </c>
      <c r="D141" s="305"/>
      <c r="E141" s="305"/>
      <c r="F141" s="328" t="s">
        <v>1296</v>
      </c>
      <c r="G141" s="305"/>
      <c r="H141" s="305" t="s">
        <v>1352</v>
      </c>
      <c r="I141" s="305" t="s">
        <v>1331</v>
      </c>
      <c r="J141" s="305"/>
      <c r="K141" s="353"/>
    </row>
    <row r="142" s="1" customFormat="1" ht="15" customHeight="1">
      <c r="B142" s="350"/>
      <c r="C142" s="305" t="s">
        <v>1353</v>
      </c>
      <c r="D142" s="305"/>
      <c r="E142" s="305"/>
      <c r="F142" s="328" t="s">
        <v>1296</v>
      </c>
      <c r="G142" s="305"/>
      <c r="H142" s="305" t="s">
        <v>1354</v>
      </c>
      <c r="I142" s="305" t="s">
        <v>1331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1355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1290</v>
      </c>
      <c r="D148" s="320"/>
      <c r="E148" s="320"/>
      <c r="F148" s="320" t="s">
        <v>1291</v>
      </c>
      <c r="G148" s="321"/>
      <c r="H148" s="320" t="s">
        <v>55</v>
      </c>
      <c r="I148" s="320" t="s">
        <v>58</v>
      </c>
      <c r="J148" s="320" t="s">
        <v>1292</v>
      </c>
      <c r="K148" s="319"/>
    </row>
    <row r="149" s="1" customFormat="1" ht="17.25" customHeight="1">
      <c r="B149" s="317"/>
      <c r="C149" s="322" t="s">
        <v>1293</v>
      </c>
      <c r="D149" s="322"/>
      <c r="E149" s="322"/>
      <c r="F149" s="323" t="s">
        <v>1294</v>
      </c>
      <c r="G149" s="324"/>
      <c r="H149" s="322"/>
      <c r="I149" s="322"/>
      <c r="J149" s="322" t="s">
        <v>1295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1299</v>
      </c>
      <c r="D151" s="305"/>
      <c r="E151" s="305"/>
      <c r="F151" s="358" t="s">
        <v>1296</v>
      </c>
      <c r="G151" s="305"/>
      <c r="H151" s="357" t="s">
        <v>1336</v>
      </c>
      <c r="I151" s="357" t="s">
        <v>1298</v>
      </c>
      <c r="J151" s="357">
        <v>120</v>
      </c>
      <c r="K151" s="353"/>
    </row>
    <row r="152" s="1" customFormat="1" ht="15" customHeight="1">
      <c r="B152" s="330"/>
      <c r="C152" s="357" t="s">
        <v>1345</v>
      </c>
      <c r="D152" s="305"/>
      <c r="E152" s="305"/>
      <c r="F152" s="358" t="s">
        <v>1296</v>
      </c>
      <c r="G152" s="305"/>
      <c r="H152" s="357" t="s">
        <v>1356</v>
      </c>
      <c r="I152" s="357" t="s">
        <v>1298</v>
      </c>
      <c r="J152" s="357" t="s">
        <v>1347</v>
      </c>
      <c r="K152" s="353"/>
    </row>
    <row r="153" s="1" customFormat="1" ht="15" customHeight="1">
      <c r="B153" s="330"/>
      <c r="C153" s="357" t="s">
        <v>1244</v>
      </c>
      <c r="D153" s="305"/>
      <c r="E153" s="305"/>
      <c r="F153" s="358" t="s">
        <v>1296</v>
      </c>
      <c r="G153" s="305"/>
      <c r="H153" s="357" t="s">
        <v>1357</v>
      </c>
      <c r="I153" s="357" t="s">
        <v>1298</v>
      </c>
      <c r="J153" s="357" t="s">
        <v>1347</v>
      </c>
      <c r="K153" s="353"/>
    </row>
    <row r="154" s="1" customFormat="1" ht="15" customHeight="1">
      <c r="B154" s="330"/>
      <c r="C154" s="357" t="s">
        <v>1301</v>
      </c>
      <c r="D154" s="305"/>
      <c r="E154" s="305"/>
      <c r="F154" s="358" t="s">
        <v>1302</v>
      </c>
      <c r="G154" s="305"/>
      <c r="H154" s="357" t="s">
        <v>1336</v>
      </c>
      <c r="I154" s="357" t="s">
        <v>1298</v>
      </c>
      <c r="J154" s="357">
        <v>50</v>
      </c>
      <c r="K154" s="353"/>
    </row>
    <row r="155" s="1" customFormat="1" ht="15" customHeight="1">
      <c r="B155" s="330"/>
      <c r="C155" s="357" t="s">
        <v>1304</v>
      </c>
      <c r="D155" s="305"/>
      <c r="E155" s="305"/>
      <c r="F155" s="358" t="s">
        <v>1296</v>
      </c>
      <c r="G155" s="305"/>
      <c r="H155" s="357" t="s">
        <v>1336</v>
      </c>
      <c r="I155" s="357" t="s">
        <v>1306</v>
      </c>
      <c r="J155" s="357"/>
      <c r="K155" s="353"/>
    </row>
    <row r="156" s="1" customFormat="1" ht="15" customHeight="1">
      <c r="B156" s="330"/>
      <c r="C156" s="357" t="s">
        <v>1315</v>
      </c>
      <c r="D156" s="305"/>
      <c r="E156" s="305"/>
      <c r="F156" s="358" t="s">
        <v>1302</v>
      </c>
      <c r="G156" s="305"/>
      <c r="H156" s="357" t="s">
        <v>1336</v>
      </c>
      <c r="I156" s="357" t="s">
        <v>1298</v>
      </c>
      <c r="J156" s="357">
        <v>50</v>
      </c>
      <c r="K156" s="353"/>
    </row>
    <row r="157" s="1" customFormat="1" ht="15" customHeight="1">
      <c r="B157" s="330"/>
      <c r="C157" s="357" t="s">
        <v>1323</v>
      </c>
      <c r="D157" s="305"/>
      <c r="E157" s="305"/>
      <c r="F157" s="358" t="s">
        <v>1302</v>
      </c>
      <c r="G157" s="305"/>
      <c r="H157" s="357" t="s">
        <v>1336</v>
      </c>
      <c r="I157" s="357" t="s">
        <v>1298</v>
      </c>
      <c r="J157" s="357">
        <v>50</v>
      </c>
      <c r="K157" s="353"/>
    </row>
    <row r="158" s="1" customFormat="1" ht="15" customHeight="1">
      <c r="B158" s="330"/>
      <c r="C158" s="357" t="s">
        <v>1321</v>
      </c>
      <c r="D158" s="305"/>
      <c r="E158" s="305"/>
      <c r="F158" s="358" t="s">
        <v>1302</v>
      </c>
      <c r="G158" s="305"/>
      <c r="H158" s="357" t="s">
        <v>1336</v>
      </c>
      <c r="I158" s="357" t="s">
        <v>1298</v>
      </c>
      <c r="J158" s="357">
        <v>50</v>
      </c>
      <c r="K158" s="353"/>
    </row>
    <row r="159" s="1" customFormat="1" ht="15" customHeight="1">
      <c r="B159" s="330"/>
      <c r="C159" s="357" t="s">
        <v>98</v>
      </c>
      <c r="D159" s="305"/>
      <c r="E159" s="305"/>
      <c r="F159" s="358" t="s">
        <v>1296</v>
      </c>
      <c r="G159" s="305"/>
      <c r="H159" s="357" t="s">
        <v>1358</v>
      </c>
      <c r="I159" s="357" t="s">
        <v>1298</v>
      </c>
      <c r="J159" s="357" t="s">
        <v>1359</v>
      </c>
      <c r="K159" s="353"/>
    </row>
    <row r="160" s="1" customFormat="1" ht="15" customHeight="1">
      <c r="B160" s="330"/>
      <c r="C160" s="357" t="s">
        <v>1360</v>
      </c>
      <c r="D160" s="305"/>
      <c r="E160" s="305"/>
      <c r="F160" s="358" t="s">
        <v>1296</v>
      </c>
      <c r="G160" s="305"/>
      <c r="H160" s="357" t="s">
        <v>1361</v>
      </c>
      <c r="I160" s="357" t="s">
        <v>1331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1362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1290</v>
      </c>
      <c r="D166" s="320"/>
      <c r="E166" s="320"/>
      <c r="F166" s="320" t="s">
        <v>1291</v>
      </c>
      <c r="G166" s="362"/>
      <c r="H166" s="363" t="s">
        <v>55</v>
      </c>
      <c r="I166" s="363" t="s">
        <v>58</v>
      </c>
      <c r="J166" s="320" t="s">
        <v>1292</v>
      </c>
      <c r="K166" s="297"/>
    </row>
    <row r="167" s="1" customFormat="1" ht="17.25" customHeight="1">
      <c r="B167" s="298"/>
      <c r="C167" s="322" t="s">
        <v>1293</v>
      </c>
      <c r="D167" s="322"/>
      <c r="E167" s="322"/>
      <c r="F167" s="323" t="s">
        <v>1294</v>
      </c>
      <c r="G167" s="364"/>
      <c r="H167" s="365"/>
      <c r="I167" s="365"/>
      <c r="J167" s="322" t="s">
        <v>1295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1299</v>
      </c>
      <c r="D169" s="305"/>
      <c r="E169" s="305"/>
      <c r="F169" s="328" t="s">
        <v>1296</v>
      </c>
      <c r="G169" s="305"/>
      <c r="H169" s="305" t="s">
        <v>1336</v>
      </c>
      <c r="I169" s="305" t="s">
        <v>1298</v>
      </c>
      <c r="J169" s="305">
        <v>120</v>
      </c>
      <c r="K169" s="353"/>
    </row>
    <row r="170" s="1" customFormat="1" ht="15" customHeight="1">
      <c r="B170" s="330"/>
      <c r="C170" s="305" t="s">
        <v>1345</v>
      </c>
      <c r="D170" s="305"/>
      <c r="E170" s="305"/>
      <c r="F170" s="328" t="s">
        <v>1296</v>
      </c>
      <c r="G170" s="305"/>
      <c r="H170" s="305" t="s">
        <v>1346</v>
      </c>
      <c r="I170" s="305" t="s">
        <v>1298</v>
      </c>
      <c r="J170" s="305" t="s">
        <v>1347</v>
      </c>
      <c r="K170" s="353"/>
    </row>
    <row r="171" s="1" customFormat="1" ht="15" customHeight="1">
      <c r="B171" s="330"/>
      <c r="C171" s="305" t="s">
        <v>1244</v>
      </c>
      <c r="D171" s="305"/>
      <c r="E171" s="305"/>
      <c r="F171" s="328" t="s">
        <v>1296</v>
      </c>
      <c r="G171" s="305"/>
      <c r="H171" s="305" t="s">
        <v>1363</v>
      </c>
      <c r="I171" s="305" t="s">
        <v>1298</v>
      </c>
      <c r="J171" s="305" t="s">
        <v>1347</v>
      </c>
      <c r="K171" s="353"/>
    </row>
    <row r="172" s="1" customFormat="1" ht="15" customHeight="1">
      <c r="B172" s="330"/>
      <c r="C172" s="305" t="s">
        <v>1301</v>
      </c>
      <c r="D172" s="305"/>
      <c r="E172" s="305"/>
      <c r="F172" s="328" t="s">
        <v>1302</v>
      </c>
      <c r="G172" s="305"/>
      <c r="H172" s="305" t="s">
        <v>1363</v>
      </c>
      <c r="I172" s="305" t="s">
        <v>1298</v>
      </c>
      <c r="J172" s="305">
        <v>50</v>
      </c>
      <c r="K172" s="353"/>
    </row>
    <row r="173" s="1" customFormat="1" ht="15" customHeight="1">
      <c r="B173" s="330"/>
      <c r="C173" s="305" t="s">
        <v>1304</v>
      </c>
      <c r="D173" s="305"/>
      <c r="E173" s="305"/>
      <c r="F173" s="328" t="s">
        <v>1296</v>
      </c>
      <c r="G173" s="305"/>
      <c r="H173" s="305" t="s">
        <v>1363</v>
      </c>
      <c r="I173" s="305" t="s">
        <v>1306</v>
      </c>
      <c r="J173" s="305"/>
      <c r="K173" s="353"/>
    </row>
    <row r="174" s="1" customFormat="1" ht="15" customHeight="1">
      <c r="B174" s="330"/>
      <c r="C174" s="305" t="s">
        <v>1315</v>
      </c>
      <c r="D174" s="305"/>
      <c r="E174" s="305"/>
      <c r="F174" s="328" t="s">
        <v>1302</v>
      </c>
      <c r="G174" s="305"/>
      <c r="H174" s="305" t="s">
        <v>1363</v>
      </c>
      <c r="I174" s="305" t="s">
        <v>1298</v>
      </c>
      <c r="J174" s="305">
        <v>50</v>
      </c>
      <c r="K174" s="353"/>
    </row>
    <row r="175" s="1" customFormat="1" ht="15" customHeight="1">
      <c r="B175" s="330"/>
      <c r="C175" s="305" t="s">
        <v>1323</v>
      </c>
      <c r="D175" s="305"/>
      <c r="E175" s="305"/>
      <c r="F175" s="328" t="s">
        <v>1302</v>
      </c>
      <c r="G175" s="305"/>
      <c r="H175" s="305" t="s">
        <v>1363</v>
      </c>
      <c r="I175" s="305" t="s">
        <v>1298</v>
      </c>
      <c r="J175" s="305">
        <v>50</v>
      </c>
      <c r="K175" s="353"/>
    </row>
    <row r="176" s="1" customFormat="1" ht="15" customHeight="1">
      <c r="B176" s="330"/>
      <c r="C176" s="305" t="s">
        <v>1321</v>
      </c>
      <c r="D176" s="305"/>
      <c r="E176" s="305"/>
      <c r="F176" s="328" t="s">
        <v>1302</v>
      </c>
      <c r="G176" s="305"/>
      <c r="H176" s="305" t="s">
        <v>1363</v>
      </c>
      <c r="I176" s="305" t="s">
        <v>1298</v>
      </c>
      <c r="J176" s="305">
        <v>50</v>
      </c>
      <c r="K176" s="353"/>
    </row>
    <row r="177" s="1" customFormat="1" ht="15" customHeight="1">
      <c r="B177" s="330"/>
      <c r="C177" s="305" t="s">
        <v>115</v>
      </c>
      <c r="D177" s="305"/>
      <c r="E177" s="305"/>
      <c r="F177" s="328" t="s">
        <v>1296</v>
      </c>
      <c r="G177" s="305"/>
      <c r="H177" s="305" t="s">
        <v>1364</v>
      </c>
      <c r="I177" s="305" t="s">
        <v>1365</v>
      </c>
      <c r="J177" s="305"/>
      <c r="K177" s="353"/>
    </row>
    <row r="178" s="1" customFormat="1" ht="15" customHeight="1">
      <c r="B178" s="330"/>
      <c r="C178" s="305" t="s">
        <v>58</v>
      </c>
      <c r="D178" s="305"/>
      <c r="E178" s="305"/>
      <c r="F178" s="328" t="s">
        <v>1296</v>
      </c>
      <c r="G178" s="305"/>
      <c r="H178" s="305" t="s">
        <v>1366</v>
      </c>
      <c r="I178" s="305" t="s">
        <v>1367</v>
      </c>
      <c r="J178" s="305">
        <v>1</v>
      </c>
      <c r="K178" s="353"/>
    </row>
    <row r="179" s="1" customFormat="1" ht="15" customHeight="1">
      <c r="B179" s="330"/>
      <c r="C179" s="305" t="s">
        <v>54</v>
      </c>
      <c r="D179" s="305"/>
      <c r="E179" s="305"/>
      <c r="F179" s="328" t="s">
        <v>1296</v>
      </c>
      <c r="G179" s="305"/>
      <c r="H179" s="305" t="s">
        <v>1368</v>
      </c>
      <c r="I179" s="305" t="s">
        <v>1298</v>
      </c>
      <c r="J179" s="305">
        <v>20</v>
      </c>
      <c r="K179" s="353"/>
    </row>
    <row r="180" s="1" customFormat="1" ht="15" customHeight="1">
      <c r="B180" s="330"/>
      <c r="C180" s="305" t="s">
        <v>55</v>
      </c>
      <c r="D180" s="305"/>
      <c r="E180" s="305"/>
      <c r="F180" s="328" t="s">
        <v>1296</v>
      </c>
      <c r="G180" s="305"/>
      <c r="H180" s="305" t="s">
        <v>1369</v>
      </c>
      <c r="I180" s="305" t="s">
        <v>1298</v>
      </c>
      <c r="J180" s="305">
        <v>255</v>
      </c>
      <c r="K180" s="353"/>
    </row>
    <row r="181" s="1" customFormat="1" ht="15" customHeight="1">
      <c r="B181" s="330"/>
      <c r="C181" s="305" t="s">
        <v>116</v>
      </c>
      <c r="D181" s="305"/>
      <c r="E181" s="305"/>
      <c r="F181" s="328" t="s">
        <v>1296</v>
      </c>
      <c r="G181" s="305"/>
      <c r="H181" s="305" t="s">
        <v>1260</v>
      </c>
      <c r="I181" s="305" t="s">
        <v>1298</v>
      </c>
      <c r="J181" s="305">
        <v>10</v>
      </c>
      <c r="K181" s="353"/>
    </row>
    <row r="182" s="1" customFormat="1" ht="15" customHeight="1">
      <c r="B182" s="330"/>
      <c r="C182" s="305" t="s">
        <v>117</v>
      </c>
      <c r="D182" s="305"/>
      <c r="E182" s="305"/>
      <c r="F182" s="328" t="s">
        <v>1296</v>
      </c>
      <c r="G182" s="305"/>
      <c r="H182" s="305" t="s">
        <v>1370</v>
      </c>
      <c r="I182" s="305" t="s">
        <v>1331</v>
      </c>
      <c r="J182" s="305"/>
      <c r="K182" s="353"/>
    </row>
    <row r="183" s="1" customFormat="1" ht="15" customHeight="1">
      <c r="B183" s="330"/>
      <c r="C183" s="305" t="s">
        <v>1371</v>
      </c>
      <c r="D183" s="305"/>
      <c r="E183" s="305"/>
      <c r="F183" s="328" t="s">
        <v>1296</v>
      </c>
      <c r="G183" s="305"/>
      <c r="H183" s="305" t="s">
        <v>1372</v>
      </c>
      <c r="I183" s="305" t="s">
        <v>1331</v>
      </c>
      <c r="J183" s="305"/>
      <c r="K183" s="353"/>
    </row>
    <row r="184" s="1" customFormat="1" ht="15" customHeight="1">
      <c r="B184" s="330"/>
      <c r="C184" s="305" t="s">
        <v>1360</v>
      </c>
      <c r="D184" s="305"/>
      <c r="E184" s="305"/>
      <c r="F184" s="328" t="s">
        <v>1296</v>
      </c>
      <c r="G184" s="305"/>
      <c r="H184" s="305" t="s">
        <v>1373</v>
      </c>
      <c r="I184" s="305" t="s">
        <v>1331</v>
      </c>
      <c r="J184" s="305"/>
      <c r="K184" s="353"/>
    </row>
    <row r="185" s="1" customFormat="1" ht="15" customHeight="1">
      <c r="B185" s="330"/>
      <c r="C185" s="305" t="s">
        <v>119</v>
      </c>
      <c r="D185" s="305"/>
      <c r="E185" s="305"/>
      <c r="F185" s="328" t="s">
        <v>1302</v>
      </c>
      <c r="G185" s="305"/>
      <c r="H185" s="305" t="s">
        <v>1374</v>
      </c>
      <c r="I185" s="305" t="s">
        <v>1298</v>
      </c>
      <c r="J185" s="305">
        <v>50</v>
      </c>
      <c r="K185" s="353"/>
    </row>
    <row r="186" s="1" customFormat="1" ht="15" customHeight="1">
      <c r="B186" s="330"/>
      <c r="C186" s="305" t="s">
        <v>1375</v>
      </c>
      <c r="D186" s="305"/>
      <c r="E186" s="305"/>
      <c r="F186" s="328" t="s">
        <v>1302</v>
      </c>
      <c r="G186" s="305"/>
      <c r="H186" s="305" t="s">
        <v>1376</v>
      </c>
      <c r="I186" s="305" t="s">
        <v>1377</v>
      </c>
      <c r="J186" s="305"/>
      <c r="K186" s="353"/>
    </row>
    <row r="187" s="1" customFormat="1" ht="15" customHeight="1">
      <c r="B187" s="330"/>
      <c r="C187" s="305" t="s">
        <v>1378</v>
      </c>
      <c r="D187" s="305"/>
      <c r="E187" s="305"/>
      <c r="F187" s="328" t="s">
        <v>1302</v>
      </c>
      <c r="G187" s="305"/>
      <c r="H187" s="305" t="s">
        <v>1379</v>
      </c>
      <c r="I187" s="305" t="s">
        <v>1377</v>
      </c>
      <c r="J187" s="305"/>
      <c r="K187" s="353"/>
    </row>
    <row r="188" s="1" customFormat="1" ht="15" customHeight="1">
      <c r="B188" s="330"/>
      <c r="C188" s="305" t="s">
        <v>1380</v>
      </c>
      <c r="D188" s="305"/>
      <c r="E188" s="305"/>
      <c r="F188" s="328" t="s">
        <v>1302</v>
      </c>
      <c r="G188" s="305"/>
      <c r="H188" s="305" t="s">
        <v>1381</v>
      </c>
      <c r="I188" s="305" t="s">
        <v>1377</v>
      </c>
      <c r="J188" s="305"/>
      <c r="K188" s="353"/>
    </row>
    <row r="189" s="1" customFormat="1" ht="15" customHeight="1">
      <c r="B189" s="330"/>
      <c r="C189" s="366" t="s">
        <v>1382</v>
      </c>
      <c r="D189" s="305"/>
      <c r="E189" s="305"/>
      <c r="F189" s="328" t="s">
        <v>1302</v>
      </c>
      <c r="G189" s="305"/>
      <c r="H189" s="305" t="s">
        <v>1383</v>
      </c>
      <c r="I189" s="305" t="s">
        <v>1384</v>
      </c>
      <c r="J189" s="367" t="s">
        <v>1385</v>
      </c>
      <c r="K189" s="353"/>
    </row>
    <row r="190" s="1" customFormat="1" ht="15" customHeight="1">
      <c r="B190" s="330"/>
      <c r="C190" s="366" t="s">
        <v>43</v>
      </c>
      <c r="D190" s="305"/>
      <c r="E190" s="305"/>
      <c r="F190" s="328" t="s">
        <v>1296</v>
      </c>
      <c r="G190" s="305"/>
      <c r="H190" s="302" t="s">
        <v>1386</v>
      </c>
      <c r="I190" s="305" t="s">
        <v>1387</v>
      </c>
      <c r="J190" s="305"/>
      <c r="K190" s="353"/>
    </row>
    <row r="191" s="1" customFormat="1" ht="15" customHeight="1">
      <c r="B191" s="330"/>
      <c r="C191" s="366" t="s">
        <v>1388</v>
      </c>
      <c r="D191" s="305"/>
      <c r="E191" s="305"/>
      <c r="F191" s="328" t="s">
        <v>1296</v>
      </c>
      <c r="G191" s="305"/>
      <c r="H191" s="305" t="s">
        <v>1389</v>
      </c>
      <c r="I191" s="305" t="s">
        <v>1331</v>
      </c>
      <c r="J191" s="305"/>
      <c r="K191" s="353"/>
    </row>
    <row r="192" s="1" customFormat="1" ht="15" customHeight="1">
      <c r="B192" s="330"/>
      <c r="C192" s="366" t="s">
        <v>1390</v>
      </c>
      <c r="D192" s="305"/>
      <c r="E192" s="305"/>
      <c r="F192" s="328" t="s">
        <v>1296</v>
      </c>
      <c r="G192" s="305"/>
      <c r="H192" s="305" t="s">
        <v>1391</v>
      </c>
      <c r="I192" s="305" t="s">
        <v>1331</v>
      </c>
      <c r="J192" s="305"/>
      <c r="K192" s="353"/>
    </row>
    <row r="193" s="1" customFormat="1" ht="15" customHeight="1">
      <c r="B193" s="330"/>
      <c r="C193" s="366" t="s">
        <v>1392</v>
      </c>
      <c r="D193" s="305"/>
      <c r="E193" s="305"/>
      <c r="F193" s="328" t="s">
        <v>1302</v>
      </c>
      <c r="G193" s="305"/>
      <c r="H193" s="305" t="s">
        <v>1393</v>
      </c>
      <c r="I193" s="305" t="s">
        <v>1331</v>
      </c>
      <c r="J193" s="305"/>
      <c r="K193" s="353"/>
    </row>
    <row r="194" s="1" customFormat="1" ht="15" customHeight="1">
      <c r="B194" s="359"/>
      <c r="C194" s="368"/>
      <c r="D194" s="339"/>
      <c r="E194" s="339"/>
      <c r="F194" s="339"/>
      <c r="G194" s="339"/>
      <c r="H194" s="339"/>
      <c r="I194" s="339"/>
      <c r="J194" s="339"/>
      <c r="K194" s="360"/>
    </row>
    <row r="195" s="1" customFormat="1" ht="18.75" customHeight="1">
      <c r="B195" s="341"/>
      <c r="C195" s="351"/>
      <c r="D195" s="351"/>
      <c r="E195" s="351"/>
      <c r="F195" s="361"/>
      <c r="G195" s="351"/>
      <c r="H195" s="351"/>
      <c r="I195" s="351"/>
      <c r="J195" s="351"/>
      <c r="K195" s="341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13"/>
      <c r="C197" s="313"/>
      <c r="D197" s="313"/>
      <c r="E197" s="313"/>
      <c r="F197" s="313"/>
      <c r="G197" s="313"/>
      <c r="H197" s="313"/>
      <c r="I197" s="313"/>
      <c r="J197" s="313"/>
      <c r="K197" s="313"/>
    </row>
    <row r="198" s="1" customFormat="1" ht="13.5">
      <c r="B198" s="292"/>
      <c r="C198" s="293"/>
      <c r="D198" s="293"/>
      <c r="E198" s="293"/>
      <c r="F198" s="293"/>
      <c r="G198" s="293"/>
      <c r="H198" s="293"/>
      <c r="I198" s="293"/>
      <c r="J198" s="293"/>
      <c r="K198" s="294"/>
    </row>
    <row r="199" s="1" customFormat="1" ht="21">
      <c r="B199" s="295"/>
      <c r="C199" s="296" t="s">
        <v>1394</v>
      </c>
      <c r="D199" s="296"/>
      <c r="E199" s="296"/>
      <c r="F199" s="296"/>
      <c r="G199" s="296"/>
      <c r="H199" s="296"/>
      <c r="I199" s="296"/>
      <c r="J199" s="296"/>
      <c r="K199" s="297"/>
    </row>
    <row r="200" s="1" customFormat="1" ht="25.5" customHeight="1">
      <c r="B200" s="295"/>
      <c r="C200" s="369" t="s">
        <v>1395</v>
      </c>
      <c r="D200" s="369"/>
      <c r="E200" s="369"/>
      <c r="F200" s="369" t="s">
        <v>1396</v>
      </c>
      <c r="G200" s="370"/>
      <c r="H200" s="369" t="s">
        <v>1397</v>
      </c>
      <c r="I200" s="369"/>
      <c r="J200" s="369"/>
      <c r="K200" s="297"/>
    </row>
    <row r="201" s="1" customFormat="1" ht="5.25" customHeight="1">
      <c r="B201" s="330"/>
      <c r="C201" s="325"/>
      <c r="D201" s="325"/>
      <c r="E201" s="325"/>
      <c r="F201" s="325"/>
      <c r="G201" s="351"/>
      <c r="H201" s="325"/>
      <c r="I201" s="325"/>
      <c r="J201" s="325"/>
      <c r="K201" s="353"/>
    </row>
    <row r="202" s="1" customFormat="1" ht="15" customHeight="1">
      <c r="B202" s="330"/>
      <c r="C202" s="305" t="s">
        <v>1387</v>
      </c>
      <c r="D202" s="305"/>
      <c r="E202" s="305"/>
      <c r="F202" s="328" t="s">
        <v>44</v>
      </c>
      <c r="G202" s="305"/>
      <c r="H202" s="305" t="s">
        <v>1398</v>
      </c>
      <c r="I202" s="305"/>
      <c r="J202" s="305"/>
      <c r="K202" s="353"/>
    </row>
    <row r="203" s="1" customFormat="1" ht="15" customHeight="1">
      <c r="B203" s="330"/>
      <c r="C203" s="305"/>
      <c r="D203" s="305"/>
      <c r="E203" s="305"/>
      <c r="F203" s="328" t="s">
        <v>45</v>
      </c>
      <c r="G203" s="305"/>
      <c r="H203" s="305" t="s">
        <v>1399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48</v>
      </c>
      <c r="G204" s="305"/>
      <c r="H204" s="305" t="s">
        <v>1400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46</v>
      </c>
      <c r="G205" s="305"/>
      <c r="H205" s="305" t="s">
        <v>1401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47</v>
      </c>
      <c r="G206" s="305"/>
      <c r="H206" s="305" t="s">
        <v>1402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/>
      <c r="G207" s="305"/>
      <c r="H207" s="305"/>
      <c r="I207" s="305"/>
      <c r="J207" s="305"/>
      <c r="K207" s="353"/>
    </row>
    <row r="208" s="1" customFormat="1" ht="15" customHeight="1">
      <c r="B208" s="330"/>
      <c r="C208" s="305" t="s">
        <v>1343</v>
      </c>
      <c r="D208" s="305"/>
      <c r="E208" s="305"/>
      <c r="F208" s="328" t="s">
        <v>80</v>
      </c>
      <c r="G208" s="305"/>
      <c r="H208" s="305" t="s">
        <v>1403</v>
      </c>
      <c r="I208" s="305"/>
      <c r="J208" s="305"/>
      <c r="K208" s="353"/>
    </row>
    <row r="209" s="1" customFormat="1" ht="15" customHeight="1">
      <c r="B209" s="330"/>
      <c r="C209" s="305"/>
      <c r="D209" s="305"/>
      <c r="E209" s="305"/>
      <c r="F209" s="328" t="s">
        <v>1240</v>
      </c>
      <c r="G209" s="305"/>
      <c r="H209" s="305" t="s">
        <v>1241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1238</v>
      </c>
      <c r="G210" s="305"/>
      <c r="H210" s="305" t="s">
        <v>1404</v>
      </c>
      <c r="I210" s="305"/>
      <c r="J210" s="305"/>
      <c r="K210" s="353"/>
    </row>
    <row r="211" s="1" customFormat="1" ht="15" customHeight="1">
      <c r="B211" s="371"/>
      <c r="C211" s="305"/>
      <c r="D211" s="305"/>
      <c r="E211" s="305"/>
      <c r="F211" s="328" t="s">
        <v>84</v>
      </c>
      <c r="G211" s="366"/>
      <c r="H211" s="357" t="s">
        <v>85</v>
      </c>
      <c r="I211" s="357"/>
      <c r="J211" s="357"/>
      <c r="K211" s="372"/>
    </row>
    <row r="212" s="1" customFormat="1" ht="15" customHeight="1">
      <c r="B212" s="371"/>
      <c r="C212" s="305"/>
      <c r="D212" s="305"/>
      <c r="E212" s="305"/>
      <c r="F212" s="328" t="s">
        <v>1242</v>
      </c>
      <c r="G212" s="366"/>
      <c r="H212" s="357" t="s">
        <v>1405</v>
      </c>
      <c r="I212" s="357"/>
      <c r="J212" s="357"/>
      <c r="K212" s="372"/>
    </row>
    <row r="213" s="1" customFormat="1" ht="15" customHeight="1">
      <c r="B213" s="371"/>
      <c r="C213" s="305"/>
      <c r="D213" s="305"/>
      <c r="E213" s="305"/>
      <c r="F213" s="328"/>
      <c r="G213" s="366"/>
      <c r="H213" s="357"/>
      <c r="I213" s="357"/>
      <c r="J213" s="357"/>
      <c r="K213" s="372"/>
    </row>
    <row r="214" s="1" customFormat="1" ht="15" customHeight="1">
      <c r="B214" s="371"/>
      <c r="C214" s="305" t="s">
        <v>1367</v>
      </c>
      <c r="D214" s="305"/>
      <c r="E214" s="305"/>
      <c r="F214" s="328">
        <v>1</v>
      </c>
      <c r="G214" s="366"/>
      <c r="H214" s="357" t="s">
        <v>1406</v>
      </c>
      <c r="I214" s="357"/>
      <c r="J214" s="357"/>
      <c r="K214" s="372"/>
    </row>
    <row r="215" s="1" customFormat="1" ht="15" customHeight="1">
      <c r="B215" s="371"/>
      <c r="C215" s="305"/>
      <c r="D215" s="305"/>
      <c r="E215" s="305"/>
      <c r="F215" s="328">
        <v>2</v>
      </c>
      <c r="G215" s="366"/>
      <c r="H215" s="357" t="s">
        <v>1407</v>
      </c>
      <c r="I215" s="357"/>
      <c r="J215" s="357"/>
      <c r="K215" s="372"/>
    </row>
    <row r="216" s="1" customFormat="1" ht="15" customHeight="1">
      <c r="B216" s="371"/>
      <c r="C216" s="305"/>
      <c r="D216" s="305"/>
      <c r="E216" s="305"/>
      <c r="F216" s="328">
        <v>3</v>
      </c>
      <c r="G216" s="366"/>
      <c r="H216" s="357" t="s">
        <v>1408</v>
      </c>
      <c r="I216" s="357"/>
      <c r="J216" s="357"/>
      <c r="K216" s="372"/>
    </row>
    <row r="217" s="1" customFormat="1" ht="15" customHeight="1">
      <c r="B217" s="371"/>
      <c r="C217" s="305"/>
      <c r="D217" s="305"/>
      <c r="E217" s="305"/>
      <c r="F217" s="328">
        <v>4</v>
      </c>
      <c r="G217" s="366"/>
      <c r="H217" s="357" t="s">
        <v>1409</v>
      </c>
      <c r="I217" s="357"/>
      <c r="J217" s="357"/>
      <c r="K217" s="372"/>
    </row>
    <row r="218" s="1" customFormat="1" ht="12.75" customHeight="1">
      <c r="B218" s="373"/>
      <c r="C218" s="374"/>
      <c r="D218" s="374"/>
      <c r="E218" s="374"/>
      <c r="F218" s="374"/>
      <c r="G218" s="374"/>
      <c r="H218" s="374"/>
      <c r="I218" s="374"/>
      <c r="J218" s="374"/>
      <c r="K218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KUCERA-NB\Miroslav Kučera</dc:creator>
  <cp:lastModifiedBy>KUCERA-NB\Miroslav Kučera</cp:lastModifiedBy>
  <dcterms:created xsi:type="dcterms:W3CDTF">2023-05-22T19:25:43Z</dcterms:created>
  <dcterms:modified xsi:type="dcterms:W3CDTF">2023-05-22T19:25:57Z</dcterms:modified>
</cp:coreProperties>
</file>